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0. 旧サーバー\04_レース事業部レース事業課\FCRポイント\2024 FCRポイント\"/>
    </mc:Choice>
  </mc:AlternateContent>
  <xr:revisionPtr revIDLastSave="0" documentId="13_ncr:1_{8C3B983A-534F-4EC0-B7AB-156774651140}" xr6:coauthVersionLast="47" xr6:coauthVersionMax="47" xr10:uidLastSave="{00000000-0000-0000-0000-000000000000}"/>
  <bookViews>
    <workbookView xWindow="-120" yWindow="-120" windowWidth="20730" windowHeight="11040" tabRatio="867" activeTab="1" xr2:uid="{00000000-000D-0000-FFFF-FFFF00000000}"/>
  </bookViews>
  <sheets>
    <sheet name="S-FJ" sheetId="9" r:id="rId1"/>
    <sheet name="FCR-VITA" sheetId="14" r:id="rId2"/>
    <sheet name="FCR-Vitz" sheetId="15" r:id="rId3"/>
    <sheet name="FCR-86BRZ" sheetId="16" r:id="rId4"/>
    <sheet name="ネオヒストリック,AE111,N1400" sheetId="17" r:id="rId5"/>
    <sheet name="RSC" sheetId="7" r:id="rId6"/>
    <sheet name="デミオレース,AudiA1" sheetId="4" r:id="rId7"/>
    <sheet name="ポイント" sheetId="11" r:id="rId8"/>
  </sheets>
  <definedNames>
    <definedName name="_xlnm.Print_Area" localSheetId="3">'FCR-86BRZ'!$A$1:$M$40</definedName>
    <definedName name="_xlnm.Print_Area" localSheetId="2">'FCR-Vitz'!$A$1:$M$30</definedName>
    <definedName name="_xlnm.Print_Area" localSheetId="5">RSC!$A$1:$M$78</definedName>
    <definedName name="_xlnm.Print_Area" localSheetId="0">'S-FJ'!$A$1:$L$37</definedName>
    <definedName name="_xlnm.Print_Area" localSheetId="6">'デミオレース,AudiA1'!$A$1:$M$49</definedName>
    <definedName name="_xlnm.Print_Area" localSheetId="4">'ネオヒストリック,AE111,N1400'!$A$1:$K$58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4" l="1"/>
  <c r="K22" i="14"/>
  <c r="K16" i="14"/>
  <c r="N16" i="14" s="1"/>
  <c r="K20" i="14"/>
  <c r="N20" i="14" s="1"/>
  <c r="K31" i="14"/>
  <c r="N31" i="14" s="1"/>
  <c r="K38" i="14"/>
  <c r="N38" i="14" s="1"/>
  <c r="K41" i="14"/>
  <c r="K28" i="4"/>
  <c r="I28" i="4"/>
  <c r="G28" i="4"/>
  <c r="E28" i="4"/>
  <c r="L28" i="4" s="1"/>
  <c r="K27" i="4"/>
  <c r="I27" i="4"/>
  <c r="G27" i="4"/>
  <c r="E27" i="4"/>
  <c r="L27" i="4" s="1"/>
  <c r="L26" i="4"/>
  <c r="K26" i="4"/>
  <c r="I26" i="4"/>
  <c r="G26" i="4"/>
  <c r="E26" i="4"/>
  <c r="K25" i="4"/>
  <c r="I25" i="4"/>
  <c r="G25" i="4"/>
  <c r="E25" i="4"/>
  <c r="L25" i="4" s="1"/>
  <c r="K24" i="4"/>
  <c r="I24" i="4"/>
  <c r="G24" i="4"/>
  <c r="E24" i="4"/>
  <c r="L24" i="4" s="1"/>
  <c r="K23" i="4"/>
  <c r="I23" i="4"/>
  <c r="L23" i="4" s="1"/>
  <c r="G23" i="4"/>
  <c r="E23" i="4"/>
  <c r="K22" i="4"/>
  <c r="I22" i="4"/>
  <c r="G22" i="4"/>
  <c r="E22" i="4"/>
  <c r="L22" i="4" s="1"/>
  <c r="L21" i="4"/>
  <c r="K21" i="4"/>
  <c r="I21" i="4"/>
  <c r="G21" i="4"/>
  <c r="E21" i="4"/>
  <c r="K20" i="4"/>
  <c r="I20" i="4"/>
  <c r="G20" i="4"/>
  <c r="E20" i="4"/>
  <c r="L20" i="4" s="1"/>
  <c r="K19" i="4"/>
  <c r="I19" i="4"/>
  <c r="G19" i="4"/>
  <c r="E19" i="4"/>
  <c r="L19" i="4" s="1"/>
  <c r="L18" i="4"/>
  <c r="K18" i="4"/>
  <c r="I18" i="4"/>
  <c r="G18" i="4"/>
  <c r="E18" i="4"/>
  <c r="K17" i="4"/>
  <c r="I17" i="4"/>
  <c r="G17" i="4"/>
  <c r="E17" i="4"/>
  <c r="L17" i="4" s="1"/>
  <c r="K16" i="4"/>
  <c r="I16" i="4"/>
  <c r="G16" i="4"/>
  <c r="E16" i="4"/>
  <c r="L16" i="4" s="1"/>
  <c r="K15" i="4"/>
  <c r="I15" i="4"/>
  <c r="L15" i="4" s="1"/>
  <c r="G15" i="4"/>
  <c r="E15" i="4"/>
  <c r="K14" i="4"/>
  <c r="I14" i="4"/>
  <c r="G14" i="4"/>
  <c r="E14" i="4"/>
  <c r="L14" i="4" s="1"/>
  <c r="K69" i="7"/>
  <c r="I69" i="7"/>
  <c r="G69" i="7"/>
  <c r="E69" i="7"/>
  <c r="L69" i="7" s="1"/>
  <c r="K68" i="7"/>
  <c r="I68" i="7"/>
  <c r="G68" i="7"/>
  <c r="E68" i="7"/>
  <c r="L68" i="7" s="1"/>
  <c r="K67" i="7"/>
  <c r="I67" i="7"/>
  <c r="G67" i="7"/>
  <c r="E67" i="7"/>
  <c r="L67" i="7" s="1"/>
  <c r="K66" i="7"/>
  <c r="I66" i="7"/>
  <c r="G66" i="7"/>
  <c r="E66" i="7"/>
  <c r="L66" i="7" s="1"/>
  <c r="L65" i="7"/>
  <c r="K65" i="7"/>
  <c r="I65" i="7"/>
  <c r="G65" i="7"/>
  <c r="E65" i="7"/>
  <c r="K59" i="7"/>
  <c r="I59" i="7"/>
  <c r="G59" i="7"/>
  <c r="E59" i="7"/>
  <c r="L59" i="7" s="1"/>
  <c r="K58" i="7"/>
  <c r="I58" i="7"/>
  <c r="G58" i="7"/>
  <c r="E58" i="7"/>
  <c r="L58" i="7" s="1"/>
  <c r="K57" i="7"/>
  <c r="I57" i="7"/>
  <c r="G57" i="7"/>
  <c r="E57" i="7"/>
  <c r="L57" i="7" s="1"/>
  <c r="L56" i="7"/>
  <c r="K56" i="7"/>
  <c r="I56" i="7"/>
  <c r="G56" i="7"/>
  <c r="E56" i="7"/>
  <c r="K55" i="7"/>
  <c r="I55" i="7"/>
  <c r="G55" i="7"/>
  <c r="E55" i="7"/>
  <c r="L55" i="7" s="1"/>
  <c r="K54" i="7"/>
  <c r="I54" i="7"/>
  <c r="G54" i="7"/>
  <c r="L54" i="7" s="1"/>
  <c r="E54" i="7"/>
  <c r="K53" i="7"/>
  <c r="I53" i="7"/>
  <c r="G53" i="7"/>
  <c r="E53" i="7"/>
  <c r="L53" i="7" s="1"/>
  <c r="K52" i="7"/>
  <c r="I52" i="7"/>
  <c r="G52" i="7"/>
  <c r="E52" i="7"/>
  <c r="L52" i="7" s="1"/>
  <c r="K51" i="7"/>
  <c r="I51" i="7"/>
  <c r="G51" i="7"/>
  <c r="E51" i="7"/>
  <c r="L51" i="7" s="1"/>
  <c r="K50" i="7"/>
  <c r="I50" i="7"/>
  <c r="G50" i="7"/>
  <c r="E50" i="7"/>
  <c r="L50" i="7" s="1"/>
  <c r="K49" i="7"/>
  <c r="I49" i="7"/>
  <c r="L49" i="7" s="1"/>
  <c r="G49" i="7"/>
  <c r="E49" i="7"/>
  <c r="L48" i="7"/>
  <c r="K48" i="7"/>
  <c r="I48" i="7"/>
  <c r="G48" i="7"/>
  <c r="E48" i="7"/>
  <c r="K47" i="7"/>
  <c r="I47" i="7"/>
  <c r="G47" i="7"/>
  <c r="L47" i="7" s="1"/>
  <c r="E47" i="7"/>
  <c r="K46" i="7"/>
  <c r="I46" i="7"/>
  <c r="G46" i="7"/>
  <c r="L46" i="7" s="1"/>
  <c r="E46" i="7"/>
  <c r="K45" i="7"/>
  <c r="I45" i="7"/>
  <c r="G45" i="7"/>
  <c r="E45" i="7"/>
  <c r="L45" i="7" s="1"/>
  <c r="K44" i="7"/>
  <c r="I44" i="7"/>
  <c r="G44" i="7"/>
  <c r="E44" i="7"/>
  <c r="L44" i="7" s="1"/>
  <c r="K43" i="7"/>
  <c r="I43" i="7"/>
  <c r="G43" i="7"/>
  <c r="E43" i="7"/>
  <c r="L43" i="7" s="1"/>
  <c r="K42" i="7"/>
  <c r="I42" i="7"/>
  <c r="G42" i="7"/>
  <c r="E42" i="7"/>
  <c r="L42" i="7" s="1"/>
  <c r="L41" i="7"/>
  <c r="K41" i="7"/>
  <c r="I41" i="7"/>
  <c r="G41" i="7"/>
  <c r="E41" i="7"/>
  <c r="K35" i="7"/>
  <c r="I35" i="7"/>
  <c r="G35" i="7"/>
  <c r="E35" i="7"/>
  <c r="L35" i="7" s="1"/>
  <c r="K34" i="7"/>
  <c r="I34" i="7"/>
  <c r="G34" i="7"/>
  <c r="E34" i="7"/>
  <c r="L34" i="7" s="1"/>
  <c r="K33" i="7"/>
  <c r="I33" i="7"/>
  <c r="G33" i="7"/>
  <c r="L33" i="7" s="1"/>
  <c r="K32" i="7"/>
  <c r="L32" i="7" s="1"/>
  <c r="I32" i="7"/>
  <c r="G32" i="7"/>
  <c r="E32" i="7"/>
  <c r="K31" i="7"/>
  <c r="I31" i="7"/>
  <c r="G31" i="7"/>
  <c r="E31" i="7"/>
  <c r="L31" i="7" s="1"/>
  <c r="K30" i="7"/>
  <c r="I30" i="7"/>
  <c r="G30" i="7"/>
  <c r="E30" i="7"/>
  <c r="L30" i="7" s="1"/>
  <c r="K29" i="7"/>
  <c r="I29" i="7"/>
  <c r="G29" i="7"/>
  <c r="E29" i="7"/>
  <c r="L29" i="7" s="1"/>
  <c r="I27" i="17"/>
  <c r="G27" i="17"/>
  <c r="J27" i="17" s="1"/>
  <c r="E27" i="17"/>
  <c r="I26" i="17"/>
  <c r="G26" i="17"/>
  <c r="E26" i="17"/>
  <c r="J26" i="17" s="1"/>
  <c r="I25" i="17"/>
  <c r="G25" i="17"/>
  <c r="J25" i="17" s="1"/>
  <c r="E25" i="17"/>
  <c r="I24" i="17"/>
  <c r="G24" i="17"/>
  <c r="E24" i="17"/>
  <c r="J24" i="17" s="1"/>
  <c r="I23" i="17"/>
  <c r="G23" i="17"/>
  <c r="J23" i="17" s="1"/>
  <c r="E23" i="17"/>
  <c r="I22" i="17"/>
  <c r="G22" i="17"/>
  <c r="E22" i="17"/>
  <c r="J22" i="17" s="1"/>
  <c r="I15" i="17"/>
  <c r="G15" i="17"/>
  <c r="J15" i="17" s="1"/>
  <c r="E15" i="17"/>
  <c r="I14" i="17"/>
  <c r="G14" i="17"/>
  <c r="E14" i="17"/>
  <c r="J14" i="17" s="1"/>
  <c r="I13" i="17"/>
  <c r="G13" i="17"/>
  <c r="J13" i="17" s="1"/>
  <c r="E13" i="17"/>
  <c r="I12" i="17"/>
  <c r="G12" i="17"/>
  <c r="E12" i="17"/>
  <c r="J12" i="17" s="1"/>
  <c r="I11" i="17"/>
  <c r="G11" i="17"/>
  <c r="J11" i="17" s="1"/>
  <c r="E11" i="17"/>
  <c r="I10" i="17"/>
  <c r="G10" i="17"/>
  <c r="E10" i="17"/>
  <c r="J10" i="17" s="1"/>
  <c r="I9" i="17"/>
  <c r="G9" i="17"/>
  <c r="J9" i="17" s="1"/>
  <c r="E9" i="17"/>
  <c r="I8" i="17"/>
  <c r="G8" i="17"/>
  <c r="E8" i="17"/>
  <c r="J8" i="17" s="1"/>
  <c r="I7" i="17"/>
  <c r="G7" i="17"/>
  <c r="J7" i="17" s="1"/>
  <c r="E7" i="17"/>
  <c r="K36" i="16"/>
  <c r="I36" i="16"/>
  <c r="G36" i="16"/>
  <c r="E36" i="16"/>
  <c r="L36" i="16" s="1"/>
  <c r="K35" i="16"/>
  <c r="I35" i="16"/>
  <c r="G35" i="16"/>
  <c r="E35" i="16"/>
  <c r="L35" i="16" s="1"/>
  <c r="K34" i="16"/>
  <c r="I34" i="16"/>
  <c r="G34" i="16"/>
  <c r="E34" i="16"/>
  <c r="L34" i="16" s="1"/>
  <c r="L33" i="16"/>
  <c r="K33" i="16"/>
  <c r="I33" i="16"/>
  <c r="G33" i="16"/>
  <c r="E33" i="16"/>
  <c r="K32" i="16"/>
  <c r="I32" i="16"/>
  <c r="G32" i="16"/>
  <c r="L32" i="16" s="1"/>
  <c r="E32" i="16"/>
  <c r="K31" i="16"/>
  <c r="I31" i="16"/>
  <c r="G31" i="16"/>
  <c r="L31" i="16" s="1"/>
  <c r="E31" i="16"/>
  <c r="K30" i="16"/>
  <c r="I30" i="16"/>
  <c r="G30" i="16"/>
  <c r="E30" i="16"/>
  <c r="L30" i="16" s="1"/>
  <c r="K29" i="16"/>
  <c r="I29" i="16"/>
  <c r="G29" i="16"/>
  <c r="E29" i="16"/>
  <c r="L29" i="16" s="1"/>
  <c r="K28" i="16"/>
  <c r="I28" i="16"/>
  <c r="G28" i="16"/>
  <c r="E28" i="16"/>
  <c r="K27" i="16"/>
  <c r="I27" i="16"/>
  <c r="G27" i="16"/>
  <c r="E27" i="16"/>
  <c r="K20" i="16"/>
  <c r="I20" i="16"/>
  <c r="L20" i="16" s="1"/>
  <c r="G20" i="16"/>
  <c r="E20" i="16"/>
  <c r="K19" i="16"/>
  <c r="I19" i="16"/>
  <c r="G19" i="16"/>
  <c r="E19" i="16"/>
  <c r="L19" i="16" s="1"/>
  <c r="L18" i="16"/>
  <c r="K18" i="16"/>
  <c r="I18" i="16"/>
  <c r="G18" i="16"/>
  <c r="E18" i="16"/>
  <c r="K17" i="16"/>
  <c r="I17" i="16"/>
  <c r="G17" i="16"/>
  <c r="E17" i="16"/>
  <c r="K11" i="16"/>
  <c r="L11" i="16" s="1"/>
  <c r="I11" i="16"/>
  <c r="G11" i="16"/>
  <c r="E11" i="16"/>
  <c r="K10" i="16"/>
  <c r="I10" i="16"/>
  <c r="G10" i="16"/>
  <c r="E10" i="16"/>
  <c r="L10" i="16" s="1"/>
  <c r="K9" i="16"/>
  <c r="I9" i="16"/>
  <c r="G9" i="16"/>
  <c r="L9" i="16" s="1"/>
  <c r="E9" i="16"/>
  <c r="K8" i="16"/>
  <c r="I8" i="16"/>
  <c r="G8" i="16"/>
  <c r="E8" i="16"/>
  <c r="K7" i="16"/>
  <c r="I7" i="16"/>
  <c r="G7" i="16"/>
  <c r="E7" i="16"/>
  <c r="L7" i="16" s="1"/>
  <c r="K30" i="15"/>
  <c r="I30" i="15"/>
  <c r="G30" i="15"/>
  <c r="E30" i="15"/>
  <c r="L30" i="15" s="1"/>
  <c r="K29" i="15"/>
  <c r="I29" i="15"/>
  <c r="G29" i="15"/>
  <c r="E29" i="15"/>
  <c r="L29" i="15" s="1"/>
  <c r="K28" i="15"/>
  <c r="I28" i="15"/>
  <c r="G28" i="15"/>
  <c r="E28" i="15"/>
  <c r="L28" i="15" s="1"/>
  <c r="L27" i="15"/>
  <c r="K27" i="15"/>
  <c r="I27" i="15"/>
  <c r="G27" i="15"/>
  <c r="E27" i="15"/>
  <c r="K26" i="15"/>
  <c r="I26" i="15"/>
  <c r="G26" i="15"/>
  <c r="E26" i="15"/>
  <c r="L26" i="15" s="1"/>
  <c r="K25" i="15"/>
  <c r="I25" i="15"/>
  <c r="G25" i="15"/>
  <c r="E25" i="15"/>
  <c r="L25" i="15" s="1"/>
  <c r="K24" i="15"/>
  <c r="I24" i="15"/>
  <c r="G24" i="15"/>
  <c r="E24" i="15"/>
  <c r="L24" i="15" s="1"/>
  <c r="K23" i="15"/>
  <c r="I23" i="15"/>
  <c r="G23" i="15"/>
  <c r="E23" i="15"/>
  <c r="L23" i="15" s="1"/>
  <c r="K22" i="15"/>
  <c r="I22" i="15"/>
  <c r="G22" i="15"/>
  <c r="E22" i="15"/>
  <c r="L22" i="15" s="1"/>
  <c r="K21" i="15"/>
  <c r="I21" i="15"/>
  <c r="G21" i="15"/>
  <c r="E21" i="15"/>
  <c r="L21" i="15" s="1"/>
  <c r="L20" i="15"/>
  <c r="K20" i="15"/>
  <c r="I20" i="15"/>
  <c r="G20" i="15"/>
  <c r="E20" i="15"/>
  <c r="L19" i="15"/>
  <c r="K19" i="15"/>
  <c r="I19" i="15"/>
  <c r="G19" i="15"/>
  <c r="E19" i="15"/>
  <c r="K18" i="15"/>
  <c r="I18" i="15"/>
  <c r="G18" i="15"/>
  <c r="E18" i="15"/>
  <c r="L18" i="15" s="1"/>
  <c r="K17" i="15"/>
  <c r="I17" i="15"/>
  <c r="G17" i="15"/>
  <c r="E17" i="15"/>
  <c r="L17" i="15" s="1"/>
  <c r="K16" i="15"/>
  <c r="I16" i="15"/>
  <c r="G16" i="15"/>
  <c r="E16" i="15"/>
  <c r="L16" i="15" s="1"/>
  <c r="K15" i="15"/>
  <c r="I15" i="15"/>
  <c r="G15" i="15"/>
  <c r="E15" i="15"/>
  <c r="L15" i="15" s="1"/>
  <c r="K14" i="15"/>
  <c r="I14" i="15"/>
  <c r="G14" i="15"/>
  <c r="E14" i="15"/>
  <c r="L14" i="15" s="1"/>
  <c r="K13" i="15"/>
  <c r="I13" i="15"/>
  <c r="G13" i="15"/>
  <c r="E13" i="15"/>
  <c r="L13" i="15" s="1"/>
  <c r="K12" i="15"/>
  <c r="L12" i="15" s="1"/>
  <c r="I12" i="15"/>
  <c r="G12" i="15"/>
  <c r="E12" i="15"/>
  <c r="L11" i="15"/>
  <c r="K11" i="15"/>
  <c r="I11" i="15"/>
  <c r="G11" i="15"/>
  <c r="E11" i="15"/>
  <c r="K10" i="15"/>
  <c r="I10" i="15"/>
  <c r="G10" i="15"/>
  <c r="E10" i="15"/>
  <c r="L10" i="15" s="1"/>
  <c r="K9" i="15"/>
  <c r="I9" i="15"/>
  <c r="G9" i="15"/>
  <c r="E9" i="15"/>
  <c r="L9" i="15" s="1"/>
  <c r="K8" i="15"/>
  <c r="I8" i="15"/>
  <c r="G8" i="15"/>
  <c r="E8" i="15"/>
  <c r="L8" i="15" s="1"/>
  <c r="K7" i="15"/>
  <c r="I7" i="15"/>
  <c r="G7" i="15"/>
  <c r="E7" i="15"/>
  <c r="L7" i="15" s="1"/>
  <c r="I41" i="14"/>
  <c r="G41" i="14"/>
  <c r="E41" i="14"/>
  <c r="I22" i="14"/>
  <c r="G22" i="14"/>
  <c r="E22" i="14"/>
  <c r="I26" i="14"/>
  <c r="G26" i="14"/>
  <c r="E26" i="14"/>
  <c r="K40" i="14"/>
  <c r="I40" i="14"/>
  <c r="G40" i="14"/>
  <c r="E40" i="14"/>
  <c r="K39" i="14"/>
  <c r="I39" i="14"/>
  <c r="G39" i="14"/>
  <c r="E39" i="14"/>
  <c r="K37" i="14"/>
  <c r="I37" i="14"/>
  <c r="G37" i="14"/>
  <c r="E37" i="14"/>
  <c r="K36" i="14"/>
  <c r="I36" i="14"/>
  <c r="G36" i="14"/>
  <c r="E36" i="14"/>
  <c r="K35" i="14"/>
  <c r="I35" i="14"/>
  <c r="G35" i="14"/>
  <c r="E35" i="14"/>
  <c r="K34" i="14"/>
  <c r="I34" i="14"/>
  <c r="G34" i="14"/>
  <c r="E34" i="14"/>
  <c r="K33" i="14"/>
  <c r="I33" i="14"/>
  <c r="G33" i="14"/>
  <c r="E33" i="14"/>
  <c r="K32" i="14"/>
  <c r="I32" i="14"/>
  <c r="G32" i="14"/>
  <c r="E32" i="14"/>
  <c r="K30" i="14"/>
  <c r="I30" i="14"/>
  <c r="G30" i="14"/>
  <c r="E30" i="14"/>
  <c r="K29" i="14"/>
  <c r="I29" i="14"/>
  <c r="G29" i="14"/>
  <c r="E29" i="14"/>
  <c r="K28" i="14"/>
  <c r="I28" i="14"/>
  <c r="G28" i="14"/>
  <c r="E28" i="14"/>
  <c r="K27" i="14"/>
  <c r="I27" i="14"/>
  <c r="G27" i="14"/>
  <c r="E27" i="14"/>
  <c r="K25" i="14"/>
  <c r="I25" i="14"/>
  <c r="G25" i="14"/>
  <c r="E25" i="14"/>
  <c r="K24" i="14"/>
  <c r="I24" i="14"/>
  <c r="G24" i="14"/>
  <c r="E24" i="14"/>
  <c r="K23" i="14"/>
  <c r="I23" i="14"/>
  <c r="G23" i="14"/>
  <c r="E23" i="14"/>
  <c r="K21" i="14"/>
  <c r="I21" i="14"/>
  <c r="G21" i="14"/>
  <c r="E21" i="14"/>
  <c r="K19" i="14"/>
  <c r="I19" i="14"/>
  <c r="G19" i="14"/>
  <c r="E19" i="14"/>
  <c r="K18" i="14"/>
  <c r="I18" i="14"/>
  <c r="G18" i="14"/>
  <c r="E18" i="14"/>
  <c r="K17" i="14"/>
  <c r="I17" i="14"/>
  <c r="G17" i="14"/>
  <c r="E17" i="14"/>
  <c r="K15" i="14"/>
  <c r="I15" i="14"/>
  <c r="G15" i="14"/>
  <c r="E15" i="14"/>
  <c r="K14" i="14"/>
  <c r="I14" i="14"/>
  <c r="G14" i="14"/>
  <c r="E14" i="14"/>
  <c r="K13" i="14"/>
  <c r="I13" i="14"/>
  <c r="G13" i="14"/>
  <c r="E13" i="14"/>
  <c r="K12" i="14"/>
  <c r="I12" i="14"/>
  <c r="G12" i="14"/>
  <c r="E12" i="14"/>
  <c r="K11" i="14"/>
  <c r="I11" i="14"/>
  <c r="G11" i="14"/>
  <c r="E11" i="14"/>
  <c r="K10" i="14"/>
  <c r="I10" i="14"/>
  <c r="G10" i="14"/>
  <c r="E10" i="14"/>
  <c r="K8" i="14"/>
  <c r="I8" i="14"/>
  <c r="G8" i="14"/>
  <c r="E8" i="14"/>
  <c r="K9" i="14"/>
  <c r="I9" i="14"/>
  <c r="G9" i="14"/>
  <c r="E9" i="14"/>
  <c r="K7" i="14"/>
  <c r="I7" i="14"/>
  <c r="G7" i="14"/>
  <c r="E7" i="14"/>
  <c r="L28" i="16" l="1"/>
  <c r="L27" i="16"/>
  <c r="L17" i="16"/>
  <c r="L8" i="16"/>
  <c r="N10" i="14"/>
  <c r="N40" i="14"/>
  <c r="N9" i="14"/>
  <c r="N23" i="14"/>
  <c r="N30" i="14"/>
  <c r="N32" i="14"/>
  <c r="N34" i="14"/>
  <c r="N26" i="14"/>
  <c r="N7" i="14"/>
  <c r="N19" i="14"/>
  <c r="N29" i="14"/>
  <c r="N17" i="14"/>
  <c r="N27" i="14"/>
  <c r="N25" i="14"/>
  <c r="N28" i="14"/>
  <c r="N36" i="14"/>
  <c r="N14" i="14"/>
  <c r="N12" i="14"/>
  <c r="N35" i="14"/>
  <c r="N37" i="14"/>
  <c r="N22" i="14"/>
  <c r="N11" i="14"/>
  <c r="N33" i="14"/>
  <c r="N13" i="14"/>
  <c r="N18" i="14"/>
  <c r="N21" i="14"/>
  <c r="N24" i="14"/>
  <c r="N15" i="14"/>
  <c r="N39" i="14"/>
  <c r="N41" i="14"/>
  <c r="N8" i="14"/>
  <c r="G14" i="9"/>
  <c r="H14" i="9" s="1"/>
  <c r="G16" i="9"/>
  <c r="H16" i="9" s="1"/>
  <c r="G21" i="9"/>
  <c r="H21" i="9" s="1"/>
  <c r="G12" i="9"/>
  <c r="H12" i="9" s="1"/>
  <c r="E18" i="7"/>
  <c r="I42" i="17"/>
  <c r="G42" i="17"/>
  <c r="E42" i="17"/>
  <c r="I41" i="17"/>
  <c r="G41" i="17"/>
  <c r="E41" i="17"/>
  <c r="I40" i="17"/>
  <c r="G40" i="17"/>
  <c r="E40" i="17"/>
  <c r="I39" i="17"/>
  <c r="G39" i="17"/>
  <c r="E39" i="17"/>
  <c r="I38" i="17"/>
  <c r="G38" i="17"/>
  <c r="E38" i="17"/>
  <c r="I37" i="17"/>
  <c r="G37" i="17"/>
  <c r="E37" i="17"/>
  <c r="I36" i="17"/>
  <c r="G36" i="17"/>
  <c r="E36" i="17"/>
  <c r="I35" i="17"/>
  <c r="G35" i="17"/>
  <c r="E35" i="17"/>
  <c r="I33" i="17"/>
  <c r="G33" i="17"/>
  <c r="E33" i="17"/>
  <c r="I34" i="17"/>
  <c r="G34" i="17"/>
  <c r="E34" i="17"/>
  <c r="J31" i="17"/>
  <c r="K31" i="17" s="1"/>
  <c r="J20" i="17"/>
  <c r="K20" i="17" s="1"/>
  <c r="L5" i="16"/>
  <c r="M5" i="16" s="1"/>
  <c r="K21" i="16"/>
  <c r="I21" i="16"/>
  <c r="G21" i="16"/>
  <c r="E21" i="16"/>
  <c r="L15" i="16"/>
  <c r="M15" i="16" s="1"/>
  <c r="J42" i="17" l="1"/>
  <c r="J40" i="17"/>
  <c r="J36" i="17"/>
  <c r="J35" i="17"/>
  <c r="J34" i="17"/>
  <c r="J38" i="17"/>
  <c r="J41" i="17"/>
  <c r="J33" i="17"/>
  <c r="J39" i="17"/>
  <c r="J37" i="17"/>
  <c r="L21" i="16"/>
  <c r="L12" i="4"/>
  <c r="L39" i="7"/>
  <c r="L27" i="7"/>
  <c r="L15" i="7"/>
  <c r="L5" i="7"/>
  <c r="J46" i="17"/>
  <c r="J5" i="17"/>
  <c r="L25" i="16"/>
  <c r="L5" i="15"/>
  <c r="L73" i="7"/>
  <c r="L63" i="7"/>
  <c r="L5" i="4"/>
  <c r="K7" i="4" l="1"/>
  <c r="I7" i="4"/>
  <c r="G7" i="4"/>
  <c r="E7" i="4"/>
  <c r="L7" i="4" l="1"/>
  <c r="M63" i="7"/>
  <c r="E19" i="7" l="1"/>
  <c r="E20" i="7"/>
  <c r="E21" i="7"/>
  <c r="E23" i="7"/>
  <c r="I57" i="17" l="1"/>
  <c r="G57" i="17"/>
  <c r="E57" i="17"/>
  <c r="I56" i="17"/>
  <c r="G56" i="17"/>
  <c r="E56" i="17"/>
  <c r="I55" i="17"/>
  <c r="G55" i="17"/>
  <c r="E55" i="17"/>
  <c r="I54" i="17"/>
  <c r="G54" i="17"/>
  <c r="E54" i="17"/>
  <c r="I53" i="17"/>
  <c r="G53" i="17"/>
  <c r="E53" i="17"/>
  <c r="I52" i="17"/>
  <c r="G52" i="17"/>
  <c r="E52" i="17"/>
  <c r="I51" i="17"/>
  <c r="G51" i="17"/>
  <c r="E51" i="17"/>
  <c r="I50" i="17"/>
  <c r="G50" i="17"/>
  <c r="E50" i="17"/>
  <c r="I48" i="17"/>
  <c r="G48" i="17"/>
  <c r="E48" i="17"/>
  <c r="I49" i="17"/>
  <c r="G49" i="17"/>
  <c r="E49" i="17"/>
  <c r="K46" i="17"/>
  <c r="I16" i="17"/>
  <c r="G16" i="17"/>
  <c r="E16" i="17"/>
  <c r="K5" i="17"/>
  <c r="J56" i="17" l="1"/>
  <c r="J16" i="17"/>
  <c r="J50" i="17"/>
  <c r="J49" i="17"/>
  <c r="J53" i="17"/>
  <c r="J55" i="17"/>
  <c r="J51" i="17"/>
  <c r="J54" i="17"/>
  <c r="J48" i="17"/>
  <c r="J57" i="17"/>
  <c r="J52" i="17"/>
  <c r="N5" i="14"/>
  <c r="H5" i="9"/>
  <c r="K41" i="4"/>
  <c r="K42" i="4"/>
  <c r="K43" i="4"/>
  <c r="K44" i="4"/>
  <c r="K45" i="4"/>
  <c r="K46" i="4"/>
  <c r="K47" i="4"/>
  <c r="K48" i="4"/>
  <c r="K49" i="4"/>
  <c r="I41" i="4"/>
  <c r="I42" i="4"/>
  <c r="I43" i="4"/>
  <c r="I44" i="4"/>
  <c r="I45" i="4"/>
  <c r="I46" i="4"/>
  <c r="I47" i="4"/>
  <c r="I48" i="4"/>
  <c r="I49" i="4"/>
  <c r="G41" i="4"/>
  <c r="G42" i="4"/>
  <c r="G43" i="4"/>
  <c r="G44" i="4"/>
  <c r="G45" i="4"/>
  <c r="G46" i="4"/>
  <c r="G47" i="4"/>
  <c r="G48" i="4"/>
  <c r="G49" i="4"/>
  <c r="E41" i="4"/>
  <c r="E42" i="4"/>
  <c r="E43" i="4"/>
  <c r="E44" i="4"/>
  <c r="E45" i="4"/>
  <c r="E46" i="4"/>
  <c r="E47" i="4"/>
  <c r="E48" i="4"/>
  <c r="E49" i="4"/>
  <c r="K40" i="4"/>
  <c r="I40" i="4"/>
  <c r="G40" i="4"/>
  <c r="E40" i="4"/>
  <c r="K29" i="4"/>
  <c r="K30" i="4"/>
  <c r="K31" i="4"/>
  <c r="K32" i="4"/>
  <c r="K33" i="4"/>
  <c r="K34" i="4"/>
  <c r="I29" i="4"/>
  <c r="I30" i="4"/>
  <c r="I31" i="4"/>
  <c r="I32" i="4"/>
  <c r="I33" i="4"/>
  <c r="I34" i="4"/>
  <c r="G29" i="4"/>
  <c r="G30" i="4"/>
  <c r="G31" i="4"/>
  <c r="G32" i="4"/>
  <c r="G33" i="4"/>
  <c r="G34" i="4"/>
  <c r="E29" i="4"/>
  <c r="E30" i="4"/>
  <c r="E31" i="4"/>
  <c r="E32" i="4"/>
  <c r="E33" i="4"/>
  <c r="E34" i="4"/>
  <c r="K8" i="4"/>
  <c r="I8" i="4"/>
  <c r="G8" i="4"/>
  <c r="E8" i="4"/>
  <c r="K76" i="7"/>
  <c r="K77" i="7"/>
  <c r="I76" i="7"/>
  <c r="I77" i="7"/>
  <c r="G76" i="7"/>
  <c r="G77" i="7"/>
  <c r="K75" i="7"/>
  <c r="I75" i="7"/>
  <c r="G75" i="7"/>
  <c r="E76" i="7"/>
  <c r="E77" i="7"/>
  <c r="E75" i="7"/>
  <c r="K19" i="7"/>
  <c r="K20" i="7"/>
  <c r="K21" i="7"/>
  <c r="K23" i="7"/>
  <c r="K18" i="7"/>
  <c r="K22" i="7"/>
  <c r="I19" i="7"/>
  <c r="I20" i="7"/>
  <c r="I21" i="7"/>
  <c r="I23" i="7"/>
  <c r="I18" i="7"/>
  <c r="I22" i="7"/>
  <c r="G19" i="7"/>
  <c r="G20" i="7"/>
  <c r="G21" i="7"/>
  <c r="G23" i="7"/>
  <c r="G18" i="7"/>
  <c r="G22" i="7"/>
  <c r="K17" i="7"/>
  <c r="I17" i="7"/>
  <c r="G17" i="7"/>
  <c r="E17" i="7"/>
  <c r="K8" i="7"/>
  <c r="K9" i="7"/>
  <c r="K10" i="7"/>
  <c r="K11" i="7"/>
  <c r="I8" i="7"/>
  <c r="I9" i="7"/>
  <c r="I10" i="7"/>
  <c r="I11" i="7"/>
  <c r="G8" i="7"/>
  <c r="G9" i="7"/>
  <c r="G10" i="7"/>
  <c r="G11" i="7"/>
  <c r="K7" i="7"/>
  <c r="I7" i="7"/>
  <c r="G7" i="7"/>
  <c r="E8" i="7"/>
  <c r="E9" i="7"/>
  <c r="E10" i="7"/>
  <c r="E11" i="7"/>
  <c r="E7" i="7"/>
  <c r="K37" i="16"/>
  <c r="K38" i="16"/>
  <c r="K39" i="16"/>
  <c r="K40" i="16"/>
  <c r="I37" i="16"/>
  <c r="I38" i="16"/>
  <c r="I39" i="16"/>
  <c r="I40" i="16"/>
  <c r="G37" i="16"/>
  <c r="G38" i="16"/>
  <c r="G39" i="16"/>
  <c r="G40" i="16"/>
  <c r="E37" i="16"/>
  <c r="E38" i="16"/>
  <c r="E39" i="16"/>
  <c r="E40" i="16"/>
  <c r="E9" i="9"/>
  <c r="G8" i="9"/>
  <c r="G13" i="9"/>
  <c r="G7" i="9"/>
  <c r="G11" i="9"/>
  <c r="G15" i="9"/>
  <c r="G17" i="9"/>
  <c r="G18" i="9"/>
  <c r="G19" i="9"/>
  <c r="G20" i="9"/>
  <c r="G9" i="9"/>
  <c r="G22" i="9"/>
  <c r="E8" i="9"/>
  <c r="E13" i="9"/>
  <c r="E7" i="9"/>
  <c r="E11" i="9"/>
  <c r="E15" i="9"/>
  <c r="E17" i="9"/>
  <c r="E18" i="9"/>
  <c r="E19" i="9"/>
  <c r="E20" i="9"/>
  <c r="E22" i="9"/>
  <c r="G10" i="9"/>
  <c r="E10" i="9"/>
  <c r="L18" i="7" l="1"/>
  <c r="L20" i="7" l="1"/>
  <c r="L23" i="7"/>
  <c r="H20" i="9" l="1"/>
  <c r="H17" i="9"/>
  <c r="H11" i="9"/>
  <c r="H19" i="9"/>
  <c r="H15" i="9"/>
  <c r="H18" i="9"/>
  <c r="H7" i="9" l="1"/>
  <c r="H13" i="9"/>
  <c r="H8" i="9"/>
  <c r="H22" i="9"/>
  <c r="H9" i="9"/>
  <c r="L22" i="7"/>
  <c r="L17" i="7" l="1"/>
  <c r="L21" i="7"/>
  <c r="L11" i="7" l="1"/>
  <c r="L10" i="7"/>
  <c r="L9" i="7"/>
  <c r="L8" i="7"/>
  <c r="L34" i="4"/>
  <c r="L33" i="4"/>
  <c r="L32" i="4"/>
  <c r="L31" i="4"/>
  <c r="L30" i="4"/>
  <c r="L29" i="4"/>
  <c r="M39" i="7"/>
  <c r="L38" i="16"/>
  <c r="L39" i="16"/>
  <c r="L40" i="16"/>
  <c r="L37" i="16"/>
  <c r="O5" i="14"/>
  <c r="M25" i="16" l="1"/>
  <c r="L48" i="4" l="1"/>
  <c r="L47" i="4"/>
  <c r="L46" i="4"/>
  <c r="L43" i="4"/>
  <c r="L42" i="4"/>
  <c r="L40" i="4"/>
  <c r="L38" i="4"/>
  <c r="L8" i="4"/>
  <c r="M5" i="4"/>
  <c r="L44" i="4" l="1"/>
  <c r="L41" i="4"/>
  <c r="L45" i="4"/>
  <c r="L49" i="4"/>
  <c r="L19" i="7" l="1"/>
  <c r="M5" i="15" l="1"/>
  <c r="H10" i="9" l="1"/>
  <c r="L77" i="7" l="1"/>
  <c r="L76" i="7"/>
  <c r="M15" i="7"/>
  <c r="M5" i="7"/>
  <c r="L75" i="7"/>
  <c r="L7" i="7"/>
  <c r="M73" i="7"/>
  <c r="M27" i="7"/>
</calcChain>
</file>

<file path=xl/sharedStrings.xml><?xml version="1.0" encoding="utf-8"?>
<sst xmlns="http://schemas.openxmlformats.org/spreadsheetml/2006/main" count="590" uniqueCount="268">
  <si>
    <t>ドライバー</t>
  </si>
  <si>
    <t>順位</t>
    <rPh sb="0" eb="2">
      <t>ジュンイ</t>
    </rPh>
    <phoneticPr fontId="3"/>
  </si>
  <si>
    <t>ポイント</t>
  </si>
  <si>
    <t>Car
No.</t>
    <phoneticPr fontId="1"/>
  </si>
  <si>
    <t>N1400</t>
    <phoneticPr fontId="1"/>
  </si>
  <si>
    <t>シリーズ
順位</t>
    <rPh sb="5" eb="7">
      <t>ジュンイ</t>
    </rPh>
    <phoneticPr fontId="3"/>
  </si>
  <si>
    <t>SUPER FJ</t>
    <phoneticPr fontId="1"/>
  </si>
  <si>
    <t>参加台数</t>
    <rPh sb="0" eb="2">
      <t>サンカ</t>
    </rPh>
    <rPh sb="2" eb="4">
      <t>ダイスウ</t>
    </rPh>
    <phoneticPr fontId="3"/>
  </si>
  <si>
    <t>1位まで</t>
    <rPh sb="1" eb="2">
      <t>イ</t>
    </rPh>
    <phoneticPr fontId="3"/>
  </si>
  <si>
    <t>2位まで</t>
    <rPh sb="1" eb="2">
      <t>イ</t>
    </rPh>
    <phoneticPr fontId="3"/>
  </si>
  <si>
    <t>3位まで</t>
    <rPh sb="1" eb="2">
      <t>イ</t>
    </rPh>
    <phoneticPr fontId="3"/>
  </si>
  <si>
    <t>4位まで</t>
    <rPh sb="1" eb="2">
      <t>イ</t>
    </rPh>
    <phoneticPr fontId="3"/>
  </si>
  <si>
    <t>5位まで</t>
    <rPh sb="1" eb="2">
      <t>イ</t>
    </rPh>
    <phoneticPr fontId="3"/>
  </si>
  <si>
    <t>12台以上</t>
    <rPh sb="2" eb="3">
      <t>ダイ</t>
    </rPh>
    <rPh sb="3" eb="5">
      <t>イジョウ</t>
    </rPh>
    <phoneticPr fontId="3"/>
  </si>
  <si>
    <t>ポイント</t>
    <phoneticPr fontId="3"/>
  </si>
  <si>
    <t>2 - 3台</t>
    <rPh sb="5" eb="6">
      <t>ダイ</t>
    </rPh>
    <phoneticPr fontId="3"/>
  </si>
  <si>
    <t>4 - 5台</t>
    <rPh sb="5" eb="6">
      <t>ダイ</t>
    </rPh>
    <phoneticPr fontId="3"/>
  </si>
  <si>
    <t>6 - 7台</t>
    <rPh sb="5" eb="6">
      <t>ダイ</t>
    </rPh>
    <phoneticPr fontId="3"/>
  </si>
  <si>
    <t>8 - 9台</t>
    <rPh sb="5" eb="6">
      <t>ダイ</t>
    </rPh>
    <phoneticPr fontId="3"/>
  </si>
  <si>
    <t>10 - 11台</t>
    <rPh sb="7" eb="8">
      <t>ダイ</t>
    </rPh>
    <phoneticPr fontId="3"/>
  </si>
  <si>
    <t>デミオレース</t>
    <phoneticPr fontId="1"/>
  </si>
  <si>
    <t>ポイント表</t>
    <rPh sb="4" eb="5">
      <t>ヒョウ</t>
    </rPh>
    <phoneticPr fontId="1"/>
  </si>
  <si>
    <t>平均</t>
    <rPh sb="0" eb="2">
      <t>ヘイキン</t>
    </rPh>
    <phoneticPr fontId="3"/>
  </si>
  <si>
    <t>ポイント計</t>
  </si>
  <si>
    <t>平均</t>
  </si>
  <si>
    <t>AE111</t>
    <phoneticPr fontId="1"/>
  </si>
  <si>
    <t>Audi A1 Fun Cup</t>
    <phoneticPr fontId="1"/>
  </si>
  <si>
    <t>ポイント計</t>
    <phoneticPr fontId="1"/>
  </si>
  <si>
    <t>FCR-VITA</t>
    <phoneticPr fontId="1"/>
  </si>
  <si>
    <t>FCR-VITA　シリーズポイント表</t>
    <phoneticPr fontId="1"/>
  </si>
  <si>
    <t>ドライバー</t>
    <phoneticPr fontId="1"/>
  </si>
  <si>
    <t>シリーズ賞金制限</t>
  </si>
  <si>
    <t>シリーズ賞金制限</t>
    <phoneticPr fontId="1"/>
  </si>
  <si>
    <t>ロードスターカップ1.6</t>
    <phoneticPr fontId="1"/>
  </si>
  <si>
    <t>ロードスターカップ1.8</t>
    <phoneticPr fontId="1"/>
  </si>
  <si>
    <t>ロードスターカップ 2.0オープン</t>
    <phoneticPr fontId="1"/>
  </si>
  <si>
    <t>ロードスターカップ 1.5オープン</t>
    <phoneticPr fontId="1"/>
  </si>
  <si>
    <t>ロードスターカップ 2.0チャレンジ</t>
    <phoneticPr fontId="1"/>
  </si>
  <si>
    <t>ロードスターカップ 1.5チャレンジ</t>
    <phoneticPr fontId="1"/>
  </si>
  <si>
    <t>FCR②</t>
    <phoneticPr fontId="1"/>
  </si>
  <si>
    <t>FCR③</t>
    <phoneticPr fontId="1"/>
  </si>
  <si>
    <t>FCR①</t>
    <phoneticPr fontId="1"/>
  </si>
  <si>
    <t>ロードスターカップ 1.6,1.8,2.0オープン,1.5オープン,2.0チャレンジ,1.5チャレンジ　シリーズポイント表</t>
    <phoneticPr fontId="1"/>
  </si>
  <si>
    <t>FCR④</t>
    <phoneticPr fontId="1"/>
  </si>
  <si>
    <t>FCR①</t>
    <phoneticPr fontId="1"/>
  </si>
  <si>
    <t>FCR⑤</t>
    <phoneticPr fontId="1"/>
  </si>
  <si>
    <t>FCR-Vitz　シリーズポイント表</t>
    <phoneticPr fontId="1"/>
  </si>
  <si>
    <t>FCR-Vitz</t>
    <phoneticPr fontId="1"/>
  </si>
  <si>
    <t>FCR-86BRZ　シリーズポイント表</t>
    <phoneticPr fontId="1"/>
  </si>
  <si>
    <t>FCR⑥</t>
    <phoneticPr fontId="1"/>
  </si>
  <si>
    <t>SUPER FJ　筑波/富士選手権シリーズポイント</t>
    <rPh sb="9" eb="11">
      <t>ツクバ</t>
    </rPh>
    <rPh sb="12" eb="14">
      <t>フジ</t>
    </rPh>
    <rPh sb="14" eb="17">
      <t>センシュケン</t>
    </rPh>
    <phoneticPr fontId="1"/>
  </si>
  <si>
    <t>暫定ポイント表（JAFによる集計結果が正式）</t>
    <rPh sb="0" eb="2">
      <t>ザンテイ</t>
    </rPh>
    <rPh sb="6" eb="7">
      <t>ヒョウ</t>
    </rPh>
    <rPh sb="14" eb="16">
      <t>シュウケイ</t>
    </rPh>
    <rPh sb="16" eb="18">
      <t>ケッカ</t>
    </rPh>
    <rPh sb="19" eb="21">
      <t>セイシキ</t>
    </rPh>
    <phoneticPr fontId="1"/>
  </si>
  <si>
    <t>Beetle Fun Cup</t>
    <phoneticPr fontId="1"/>
  </si>
  <si>
    <t>S耐24H</t>
    <rPh sb="1" eb="2">
      <t>タイ</t>
    </rPh>
    <phoneticPr fontId="1"/>
  </si>
  <si>
    <t>10位まで</t>
    <rPh sb="2" eb="3">
      <t>イ</t>
    </rPh>
    <phoneticPr fontId="3"/>
  </si>
  <si>
    <t>6位まで</t>
    <rPh sb="1" eb="2">
      <t>イ</t>
    </rPh>
    <phoneticPr fontId="3"/>
  </si>
  <si>
    <t>ポイント対象</t>
    <rPh sb="4" eb="6">
      <t>タイショウ</t>
    </rPh>
    <phoneticPr fontId="3"/>
  </si>
  <si>
    <t>賞金制限</t>
    <rPh sb="0" eb="2">
      <t>ショウキン</t>
    </rPh>
    <rPh sb="2" eb="4">
      <t>セイゲン</t>
    </rPh>
    <phoneticPr fontId="3"/>
  </si>
  <si>
    <t>参加平均台数</t>
    <rPh sb="0" eb="2">
      <t>サンカ</t>
    </rPh>
    <rPh sb="2" eb="4">
      <t>ヘイキン</t>
    </rPh>
    <rPh sb="4" eb="6">
      <t>ダイスウ</t>
    </rPh>
    <phoneticPr fontId="3"/>
  </si>
  <si>
    <t>※シリーズ賞金は３回/年以上開催され、成立したクラスに適用</t>
    <rPh sb="5" eb="7">
      <t>ショウキン</t>
    </rPh>
    <rPh sb="9" eb="10">
      <t>カイ</t>
    </rPh>
    <rPh sb="11" eb="12">
      <t>ネン</t>
    </rPh>
    <rPh sb="12" eb="14">
      <t>イジョウ</t>
    </rPh>
    <rPh sb="14" eb="16">
      <t>カイサイ</t>
    </rPh>
    <rPh sb="19" eb="21">
      <t>セイリツ</t>
    </rPh>
    <rPh sb="27" eb="29">
      <t>テキヨウ</t>
    </rPh>
    <phoneticPr fontId="1"/>
  </si>
  <si>
    <t>GTWCA</t>
    <phoneticPr fontId="1"/>
  </si>
  <si>
    <t>FCR-86BRZ　Ⅰ</t>
    <phoneticPr fontId="1"/>
  </si>
  <si>
    <t>FCR-86BRZ　Ⅱ</t>
    <phoneticPr fontId="1"/>
  </si>
  <si>
    <t>FCR-86BRZ　Ⅲ</t>
    <phoneticPr fontId="1"/>
  </si>
  <si>
    <t>86STYLE</t>
    <phoneticPr fontId="1"/>
  </si>
  <si>
    <t>ネオヒストリック　Ⅰ</t>
    <phoneticPr fontId="1"/>
  </si>
  <si>
    <t>ネオヒストリック　Ⅱ</t>
    <phoneticPr fontId="1"/>
  </si>
  <si>
    <t>ネオヒストリック,AE1111,N1400　シリーズポイント表</t>
    <phoneticPr fontId="1"/>
  </si>
  <si>
    <t>デミオレース,Audi A1　シリーズポイント表</t>
    <phoneticPr fontId="1"/>
  </si>
  <si>
    <t>賞金について</t>
    <rPh sb="0" eb="2">
      <t>ショウキン</t>
    </rPh>
    <phoneticPr fontId="1"/>
  </si>
  <si>
    <t>AE111、N1400は大会賞金のみ、シリーズは無し</t>
    <rPh sb="12" eb="14">
      <t>タイカイ</t>
    </rPh>
    <rPh sb="14" eb="16">
      <t>ショウキン</t>
    </rPh>
    <rPh sb="24" eb="25">
      <t>ナ</t>
    </rPh>
    <phoneticPr fontId="1"/>
  </si>
  <si>
    <t>ネオヒストリックⅠⅡは大会賞典のみ、シリーズは無し</t>
    <rPh sb="11" eb="15">
      <t>タイカイショウテン</t>
    </rPh>
    <rPh sb="23" eb="24">
      <t>ナ</t>
    </rPh>
    <phoneticPr fontId="1"/>
  </si>
  <si>
    <t>記録として記入しておく</t>
    <rPh sb="0" eb="2">
      <t>キロク</t>
    </rPh>
    <rPh sb="5" eb="7">
      <t>キニュウ</t>
    </rPh>
    <phoneticPr fontId="1"/>
  </si>
  <si>
    <t>竹内 浩典</t>
  </si>
  <si>
    <t>角谷 昌紀</t>
  </si>
  <si>
    <t>YOSHIKI</t>
  </si>
  <si>
    <t>米田 利唯</t>
  </si>
  <si>
    <t>野木 強</t>
    <phoneticPr fontId="1"/>
  </si>
  <si>
    <t>関野 大志</t>
  </si>
  <si>
    <t>神谷 誠</t>
  </si>
  <si>
    <t>松浦 健</t>
  </si>
  <si>
    <t>8</t>
  </si>
  <si>
    <t>91</t>
  </si>
  <si>
    <t>11</t>
  </si>
  <si>
    <t>23</t>
  </si>
  <si>
    <t>20</t>
  </si>
  <si>
    <t>10</t>
  </si>
  <si>
    <t>7</t>
  </si>
  <si>
    <t>79</t>
  </si>
  <si>
    <t>山本 謙悟</t>
  </si>
  <si>
    <t>佐藤 文昭</t>
  </si>
  <si>
    <t>国分 務</t>
  </si>
  <si>
    <t>茂木文明</t>
  </si>
  <si>
    <t>杉浦 良</t>
  </si>
  <si>
    <t>29</t>
  </si>
  <si>
    <t>50</t>
  </si>
  <si>
    <t>254</t>
  </si>
  <si>
    <t>41</t>
  </si>
  <si>
    <t>153</t>
  </si>
  <si>
    <t>80</t>
  </si>
  <si>
    <t>24</t>
  </si>
  <si>
    <t>26</t>
  </si>
  <si>
    <t>28</t>
  </si>
  <si>
    <t>鷲尾 拓未</t>
  </si>
  <si>
    <t>田中 悠太</t>
  </si>
  <si>
    <t>小野 佳寿美</t>
  </si>
  <si>
    <t>八田 新一</t>
  </si>
  <si>
    <t>成井 ｶﾂﾔ</t>
  </si>
  <si>
    <t>臼井 達哉</t>
  </si>
  <si>
    <t>近藤 順</t>
  </si>
  <si>
    <t>TOSHIYASU</t>
  </si>
  <si>
    <t>西川 昇吾</t>
  </si>
  <si>
    <t>濱野 弘介</t>
  </si>
  <si>
    <t>長岡 哲也</t>
  </si>
  <si>
    <t>98</t>
  </si>
  <si>
    <t>74</t>
  </si>
  <si>
    <t>18</t>
  </si>
  <si>
    <t>小松 響</t>
  </si>
  <si>
    <t>大沢 雄哉</t>
  </si>
  <si>
    <t>塩岡 雅敏</t>
  </si>
  <si>
    <t>船木 周一</t>
  </si>
  <si>
    <t>21</t>
  </si>
  <si>
    <t>3</t>
  </si>
  <si>
    <t>5</t>
  </si>
  <si>
    <t>大竹 直</t>
  </si>
  <si>
    <t>山田 大輔</t>
  </si>
  <si>
    <t>水谷 明彦</t>
  </si>
  <si>
    <t>秋元 優範</t>
    <phoneticPr fontId="1"/>
  </si>
  <si>
    <t>240</t>
  </si>
  <si>
    <t>40</t>
  </si>
  <si>
    <t>山口 崇</t>
  </si>
  <si>
    <t>柳本 文彦</t>
  </si>
  <si>
    <t>中村 徹</t>
  </si>
  <si>
    <t>73</t>
  </si>
  <si>
    <t>14</t>
  </si>
  <si>
    <t>15</t>
  </si>
  <si>
    <t>53</t>
  </si>
  <si>
    <t>55</t>
  </si>
  <si>
    <t>22</t>
  </si>
  <si>
    <t>38</t>
  </si>
  <si>
    <t>47</t>
  </si>
  <si>
    <t>伊藤 駿</t>
  </si>
  <si>
    <t>黒川 史哉</t>
  </si>
  <si>
    <t>石井 大雅</t>
  </si>
  <si>
    <t>酒井 翔太</t>
  </si>
  <si>
    <t>内藤 大輝</t>
  </si>
  <si>
    <t>梅本 幸汰</t>
  </si>
  <si>
    <t>畠山 退三</t>
  </si>
  <si>
    <t>秋山 健也</t>
  </si>
  <si>
    <t>山根 一人</t>
  </si>
  <si>
    <t>ｾﾝﾄﾞﾗﾌﾅﾄ ｱﾚｯｸｽ翔太</t>
  </si>
  <si>
    <t>ジョニー小倉</t>
    <rPh sb="4" eb="6">
      <t>コクラ</t>
    </rPh>
    <phoneticPr fontId="1"/>
  </si>
  <si>
    <t>102</t>
  </si>
  <si>
    <t>114</t>
  </si>
  <si>
    <t>111</t>
  </si>
  <si>
    <t>104</t>
  </si>
  <si>
    <t>101</t>
  </si>
  <si>
    <t>107</t>
  </si>
  <si>
    <t>106</t>
  </si>
  <si>
    <t>103</t>
  </si>
  <si>
    <t>112</t>
  </si>
  <si>
    <t>105</t>
  </si>
  <si>
    <t>森 愼一</t>
  </si>
  <si>
    <t>片山 美央</t>
  </si>
  <si>
    <t>東海林 広貴</t>
  </si>
  <si>
    <t>飯島 宗久</t>
  </si>
  <si>
    <t>丸野 哲郎</t>
  </si>
  <si>
    <t>野田 望</t>
  </si>
  <si>
    <t>彦田 訓昌</t>
  </si>
  <si>
    <t>織田 孝裕</t>
  </si>
  <si>
    <t>田上 魁人</t>
  </si>
  <si>
    <t>阿野 絵玲奈</t>
  </si>
  <si>
    <t>333</t>
  </si>
  <si>
    <t>88</t>
  </si>
  <si>
    <t>96</t>
  </si>
  <si>
    <t>523</t>
  </si>
  <si>
    <t>880</t>
  </si>
  <si>
    <t>浅見 大志</t>
  </si>
  <si>
    <t>長谷川 貴之</t>
  </si>
  <si>
    <t>石川 昌宏</t>
  </si>
  <si>
    <t>茂木 優太</t>
  </si>
  <si>
    <t>三浦 正貴</t>
  </si>
  <si>
    <t>西野 康平</t>
  </si>
  <si>
    <t>鈴木 陵太</t>
  </si>
  <si>
    <t>髙橋 謙太</t>
  </si>
  <si>
    <t>小林 和彦</t>
  </si>
  <si>
    <t>矢作 ゆりな</t>
  </si>
  <si>
    <t>51</t>
  </si>
  <si>
    <t>16</t>
  </si>
  <si>
    <t>12</t>
  </si>
  <si>
    <t>17</t>
  </si>
  <si>
    <t>32</t>
  </si>
  <si>
    <t>44</t>
  </si>
  <si>
    <t>779</t>
  </si>
  <si>
    <t>86</t>
  </si>
  <si>
    <t>藤原 大暉</t>
  </si>
  <si>
    <t>翁長 実希</t>
  </si>
  <si>
    <t>徳升 広平</t>
  </si>
  <si>
    <t>大野 俊哉</t>
  </si>
  <si>
    <t>斎藤 愛未</t>
  </si>
  <si>
    <t>武村 和希</t>
  </si>
  <si>
    <t>平川 真子</t>
  </si>
  <si>
    <t>佐々木 藍咲</t>
  </si>
  <si>
    <t>大島 良平</t>
  </si>
  <si>
    <t>下野 璃央</t>
  </si>
  <si>
    <t>永野 裕介</t>
  </si>
  <si>
    <t>丹澤 勇貴</t>
  </si>
  <si>
    <t>池島 実紅</t>
  </si>
  <si>
    <t>吉田 恭将</t>
  </si>
  <si>
    <t>鷹尾 一成</t>
  </si>
  <si>
    <t>高橋 裕史</t>
  </si>
  <si>
    <t>渡会 太一</t>
  </si>
  <si>
    <t>松井 啓人</t>
  </si>
  <si>
    <t>小田 優</t>
  </si>
  <si>
    <t>元山 泰成</t>
  </si>
  <si>
    <t>津田 充輝</t>
  </si>
  <si>
    <t>板倉 慎哉</t>
  </si>
  <si>
    <t>兒島 弘訓</t>
    <rPh sb="0" eb="2">
      <t>コジマ</t>
    </rPh>
    <rPh sb="3" eb="5">
      <t>ヒロクニ</t>
    </rPh>
    <phoneticPr fontId="1"/>
  </si>
  <si>
    <t>山本 龍</t>
    <rPh sb="0" eb="2">
      <t>ヤマモト</t>
    </rPh>
    <rPh sb="3" eb="4">
      <t>リュウ</t>
    </rPh>
    <phoneticPr fontId="1"/>
  </si>
  <si>
    <t>イシカワヨシオ</t>
    <phoneticPr fontId="1"/>
  </si>
  <si>
    <t>落合 蓮音</t>
    <rPh sb="0" eb="2">
      <t>オチアイ</t>
    </rPh>
    <rPh sb="3" eb="4">
      <t>レン</t>
    </rPh>
    <rPh sb="4" eb="5">
      <t>オン</t>
    </rPh>
    <phoneticPr fontId="1"/>
  </si>
  <si>
    <t>FCR④MEC</t>
    <phoneticPr fontId="1"/>
  </si>
  <si>
    <t>三浦 康司</t>
    <rPh sb="3" eb="5">
      <t>コウジ</t>
    </rPh>
    <phoneticPr fontId="1"/>
  </si>
  <si>
    <t>松尾 亨</t>
    <rPh sb="0" eb="2">
      <t>マツオ</t>
    </rPh>
    <rPh sb="3" eb="4">
      <t>トオル</t>
    </rPh>
    <phoneticPr fontId="1"/>
  </si>
  <si>
    <t>安田 知宏</t>
    <rPh sb="0" eb="2">
      <t>ヤスダ</t>
    </rPh>
    <rPh sb="3" eb="5">
      <t>トモヒロ</t>
    </rPh>
    <phoneticPr fontId="1"/>
  </si>
  <si>
    <t>河合 宏太</t>
    <rPh sb="0" eb="2">
      <t>カワイ</t>
    </rPh>
    <rPh sb="3" eb="5">
      <t>コウタ</t>
    </rPh>
    <phoneticPr fontId="1"/>
  </si>
  <si>
    <t>並木 重和</t>
    <rPh sb="0" eb="2">
      <t>ナミキ</t>
    </rPh>
    <rPh sb="3" eb="5">
      <t>シゲカズ</t>
    </rPh>
    <phoneticPr fontId="1"/>
  </si>
  <si>
    <t>ナガサワクミコ</t>
    <phoneticPr fontId="1"/>
  </si>
  <si>
    <t>田畑 勇</t>
    <rPh sb="0" eb="2">
      <t>タバタ</t>
    </rPh>
    <rPh sb="3" eb="4">
      <t>イサム</t>
    </rPh>
    <phoneticPr fontId="1"/>
  </si>
  <si>
    <t>藤井 孝</t>
    <rPh sb="0" eb="2">
      <t>フジイ</t>
    </rPh>
    <rPh sb="3" eb="4">
      <t>タカシ</t>
    </rPh>
    <phoneticPr fontId="1"/>
  </si>
  <si>
    <t>澤田 薫</t>
    <phoneticPr fontId="1"/>
  </si>
  <si>
    <t>大矢 明夫</t>
    <phoneticPr fontId="1"/>
  </si>
  <si>
    <t>端山 貴也</t>
    <phoneticPr fontId="1"/>
  </si>
  <si>
    <t>鈴木 幸尚</t>
    <phoneticPr fontId="1"/>
  </si>
  <si>
    <t>本卦 太郎</t>
    <phoneticPr fontId="1"/>
  </si>
  <si>
    <t>池田 佳寿光</t>
    <phoneticPr fontId="1"/>
  </si>
  <si>
    <t>リ　ジョンウ</t>
    <phoneticPr fontId="1"/>
  </si>
  <si>
    <t>佐藤　元春</t>
    <rPh sb="0" eb="2">
      <t>サトウ</t>
    </rPh>
    <rPh sb="3" eb="5">
      <t>モトハル</t>
    </rPh>
    <phoneticPr fontId="1"/>
  </si>
  <si>
    <t>平中　克幸</t>
    <rPh sb="0" eb="2">
      <t>ヒラナカ</t>
    </rPh>
    <rPh sb="3" eb="5">
      <t>カツユキ</t>
    </rPh>
    <phoneticPr fontId="1"/>
  </si>
  <si>
    <t>三宅　陽大</t>
    <rPh sb="0" eb="2">
      <t>ミヤケ</t>
    </rPh>
    <rPh sb="3" eb="4">
      <t>ヨウ</t>
    </rPh>
    <rPh sb="4" eb="5">
      <t>ダイ</t>
    </rPh>
    <phoneticPr fontId="1"/>
  </si>
  <si>
    <t>小川　颯太</t>
    <rPh sb="0" eb="2">
      <t>オガワ</t>
    </rPh>
    <rPh sb="3" eb="5">
      <t>ソウタ</t>
    </rPh>
    <phoneticPr fontId="1"/>
  </si>
  <si>
    <t>三浦　愛</t>
    <rPh sb="0" eb="2">
      <t>ミウラ</t>
    </rPh>
    <rPh sb="3" eb="4">
      <t>アイ</t>
    </rPh>
    <phoneticPr fontId="1"/>
  </si>
  <si>
    <t>伊藤　慎之典</t>
    <rPh sb="0" eb="2">
      <t>イトウ</t>
    </rPh>
    <rPh sb="3" eb="4">
      <t>シン</t>
    </rPh>
    <rPh sb="4" eb="5">
      <t>ノ</t>
    </rPh>
    <rPh sb="5" eb="6">
      <t>ノリ</t>
    </rPh>
    <phoneticPr fontId="1"/>
  </si>
  <si>
    <t>山口　浩昭</t>
    <rPh sb="0" eb="2">
      <t>ヤマグチ</t>
    </rPh>
    <rPh sb="3" eb="5">
      <t>ヒロアキ</t>
    </rPh>
    <phoneticPr fontId="1"/>
  </si>
  <si>
    <t>関家　真久</t>
    <rPh sb="0" eb="2">
      <t>セキヤ</t>
    </rPh>
    <rPh sb="3" eb="5">
      <t>マサヒサ</t>
    </rPh>
    <phoneticPr fontId="1"/>
  </si>
  <si>
    <t>JamesPull</t>
    <phoneticPr fontId="1"/>
  </si>
  <si>
    <t>荻原　友美</t>
    <rPh sb="0" eb="2">
      <t>オギワラ</t>
    </rPh>
    <rPh sb="3" eb="5">
      <t>トモミ</t>
    </rPh>
    <phoneticPr fontId="1"/>
  </si>
  <si>
    <t>関　あゆみ</t>
    <rPh sb="0" eb="1">
      <t>セキ</t>
    </rPh>
    <phoneticPr fontId="1"/>
  </si>
  <si>
    <t>富下　李央菜</t>
    <rPh sb="0" eb="2">
      <t>トミシタ</t>
    </rPh>
    <rPh sb="3" eb="4">
      <t>リ</t>
    </rPh>
    <rPh sb="4" eb="5">
      <t>オウ</t>
    </rPh>
    <rPh sb="5" eb="6">
      <t>ナ</t>
    </rPh>
    <phoneticPr fontId="1"/>
  </si>
  <si>
    <t>一條　拳吾</t>
    <rPh sb="0" eb="2">
      <t>イチジョウ</t>
    </rPh>
    <rPh sb="3" eb="5">
      <t>ケンゴ</t>
    </rPh>
    <phoneticPr fontId="1"/>
  </si>
  <si>
    <t>浅井　健児</t>
    <rPh sb="0" eb="2">
      <t>アサイ</t>
    </rPh>
    <rPh sb="3" eb="5">
      <t>ケンジ</t>
    </rPh>
    <phoneticPr fontId="1"/>
  </si>
  <si>
    <t>上野　大哲</t>
    <rPh sb="0" eb="2">
      <t>ウエノ</t>
    </rPh>
    <rPh sb="3" eb="5">
      <t>ダイテツ</t>
    </rPh>
    <phoneticPr fontId="1"/>
  </si>
  <si>
    <t>三浦 勝</t>
    <rPh sb="0" eb="2">
      <t>ミウラ</t>
    </rPh>
    <rPh sb="3" eb="4">
      <t>マサル</t>
    </rPh>
    <phoneticPr fontId="1"/>
  </si>
  <si>
    <t>サイトウカズミ</t>
    <phoneticPr fontId="1"/>
  </si>
  <si>
    <t>矢島 篤</t>
    <rPh sb="0" eb="2">
      <t>ヤジマ</t>
    </rPh>
    <rPh sb="3" eb="4">
      <t>アツシ</t>
    </rPh>
    <phoneticPr fontId="1"/>
  </si>
  <si>
    <t>深沢 泰司</t>
    <rPh sb="0" eb="2">
      <t>フカザワ</t>
    </rPh>
    <rPh sb="3" eb="5">
      <t>タイシ</t>
    </rPh>
    <phoneticPr fontId="1"/>
  </si>
  <si>
    <t>白井 博</t>
    <rPh sb="0" eb="2">
      <t>シライ</t>
    </rPh>
    <rPh sb="3" eb="4">
      <t>ヒロシ</t>
    </rPh>
    <phoneticPr fontId="1"/>
  </si>
  <si>
    <t>湯浅 辰也</t>
    <rPh sb="0" eb="2">
      <t>ユアサ</t>
    </rPh>
    <rPh sb="3" eb="5">
      <t>タツヤ</t>
    </rPh>
    <phoneticPr fontId="1"/>
  </si>
  <si>
    <t>鈴木 英吾</t>
    <rPh sb="3" eb="5">
      <t>エイゴ</t>
    </rPh>
    <phoneticPr fontId="1"/>
  </si>
  <si>
    <t>平田 剛</t>
    <rPh sb="0" eb="2">
      <t>ヒラタ</t>
    </rPh>
    <rPh sb="3" eb="4">
      <t>ゴウ</t>
    </rPh>
    <phoneticPr fontId="1"/>
  </si>
  <si>
    <t>福田 憲司</t>
  </si>
  <si>
    <t>青柳 貴明</t>
    <rPh sb="0" eb="2">
      <t>アオヤギ</t>
    </rPh>
    <rPh sb="3" eb="5">
      <t>タカアキ</t>
    </rPh>
    <phoneticPr fontId="1"/>
  </si>
  <si>
    <t>鶴田 康仁</t>
    <rPh sb="0" eb="2">
      <t>ツルタ</t>
    </rPh>
    <rPh sb="3" eb="4">
      <t>ヤス</t>
    </rPh>
    <rPh sb="4" eb="5">
      <t>ジン</t>
    </rPh>
    <phoneticPr fontId="1"/>
  </si>
  <si>
    <t>奥住　慈英</t>
    <rPh sb="0" eb="2">
      <t>オクズミ</t>
    </rPh>
    <rPh sb="3" eb="4">
      <t>ジ</t>
    </rPh>
    <rPh sb="4" eb="5">
      <t>エイ</t>
    </rPh>
    <phoneticPr fontId="1"/>
  </si>
  <si>
    <t>井本　大雅</t>
    <rPh sb="0" eb="2">
      <t>イモト</t>
    </rPh>
    <rPh sb="3" eb="5">
      <t>タイガ</t>
    </rPh>
    <phoneticPr fontId="1"/>
  </si>
  <si>
    <t>永井　歩夢</t>
    <rPh sb="0" eb="2">
      <t>ナガイ</t>
    </rPh>
    <rPh sb="3" eb="5">
      <t>アユム</t>
    </rPh>
    <phoneticPr fontId="1"/>
  </si>
  <si>
    <t>白石　いつも</t>
    <rPh sb="0" eb="2">
      <t>シライシ</t>
    </rPh>
    <phoneticPr fontId="1"/>
  </si>
  <si>
    <t>松下 浩平</t>
    <rPh sb="0" eb="2">
      <t>マツシタ</t>
    </rPh>
    <rPh sb="3" eb="5">
      <t>コウヘイ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</si>
</sst>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General&quot;位&quot;"/>
    <numFmt numFmtId="178" formatCode="General&quot;台&quot;"/>
    <numFmt numFmtId="179" formatCode="#,###&quot;位&quot;"/>
    <numFmt numFmtId="180" formatCode="#,###&quot;位まで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b/>
      <sz val="9"/>
      <name val="メイリオ"/>
      <family val="3"/>
      <charset val="128"/>
    </font>
    <font>
      <sz val="9"/>
      <name val="メイリオ"/>
      <family val="3"/>
      <charset val="128"/>
    </font>
    <font>
      <b/>
      <i/>
      <sz val="10"/>
      <color theme="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name val="HGSｺﾞｼｯｸM"/>
      <family val="3"/>
      <charset val="128"/>
    </font>
    <font>
      <sz val="9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6" fillId="3" borderId="0" xfId="1" applyFont="1" applyFill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 shrinkToFit="1"/>
    </xf>
    <xf numFmtId="0" fontId="4" fillId="3" borderId="0" xfId="0" applyFont="1" applyFill="1" applyAlignment="1">
      <alignment horizontal="center" vertical="center"/>
    </xf>
    <xf numFmtId="0" fontId="6" fillId="3" borderId="0" xfId="1" applyFont="1" applyFill="1">
      <alignment vertical="center"/>
    </xf>
    <xf numFmtId="177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shrinkToFit="1"/>
    </xf>
    <xf numFmtId="176" fontId="6" fillId="3" borderId="4" xfId="1" applyNumberFormat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176" fontId="6" fillId="3" borderId="0" xfId="1" applyNumberFormat="1" applyFont="1" applyFill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shrinkToFit="1"/>
    </xf>
    <xf numFmtId="178" fontId="8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179" fontId="4" fillId="3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180" fontId="4" fillId="3" borderId="1" xfId="0" applyNumberFormat="1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3" borderId="0" xfId="0" applyFont="1" applyFill="1" applyAlignment="1">
      <alignment horizontal="center" vertical="center" shrinkToFit="1"/>
    </xf>
    <xf numFmtId="180" fontId="4" fillId="3" borderId="0" xfId="0" applyNumberFormat="1" applyFont="1" applyFill="1" applyAlignment="1">
      <alignment horizontal="center" vertical="center" shrinkToFit="1"/>
    </xf>
    <xf numFmtId="176" fontId="6" fillId="0" borderId="7" xfId="1" applyNumberFormat="1" applyFont="1" applyBorder="1" applyAlignment="1">
      <alignment horizontal="center" vertical="center"/>
    </xf>
    <xf numFmtId="176" fontId="6" fillId="3" borderId="7" xfId="1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shrinkToFit="1"/>
    </xf>
    <xf numFmtId="180" fontId="4" fillId="3" borderId="8" xfId="0" applyNumberFormat="1" applyFont="1" applyFill="1" applyBorder="1" applyAlignment="1">
      <alignment horizontal="center" vertical="center" shrinkToFit="1"/>
    </xf>
    <xf numFmtId="0" fontId="10" fillId="3" borderId="9" xfId="2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vertical="center" shrinkToFit="1"/>
    </xf>
    <xf numFmtId="0" fontId="6" fillId="0" borderId="10" xfId="1" applyFont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shrinkToFit="1"/>
    </xf>
    <xf numFmtId="0" fontId="10" fillId="3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178" fontId="8" fillId="3" borderId="1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178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</cellXfs>
  <cellStyles count="4">
    <cellStyle name="標準" xfId="0" builtinId="0"/>
    <cellStyle name="標準 11" xfId="2" xr:uid="{00000000-0005-0000-0000-000001000000}"/>
    <cellStyle name="標準 2" xfId="1" xr:uid="{00000000-0005-0000-0000-000002000000}"/>
    <cellStyle name="標準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view="pageBreakPreview" zoomScale="85" zoomScaleNormal="100" zoomScaleSheetLayoutView="85" workbookViewId="0">
      <selection activeCell="J15" sqref="J15"/>
    </sheetView>
  </sheetViews>
  <sheetFormatPr defaultColWidth="9" defaultRowHeight="15" x14ac:dyDescent="0.15"/>
  <cols>
    <col min="1" max="1" width="7.5" style="8" customWidth="1"/>
    <col min="2" max="2" width="17.5" style="8" customWidth="1"/>
    <col min="3" max="3" width="6.125" style="8" customWidth="1"/>
    <col min="4" max="4" width="5.625" style="8" customWidth="1"/>
    <col min="5" max="5" width="7.5" style="8" customWidth="1"/>
    <col min="6" max="6" width="5.625" style="8" customWidth="1"/>
    <col min="7" max="7" width="7.5" style="8" customWidth="1"/>
    <col min="8" max="8" width="10" style="8" customWidth="1"/>
    <col min="9" max="9" width="12.5" style="8" customWidth="1"/>
    <col min="10" max="12" width="6.125" style="8" customWidth="1"/>
    <col min="13" max="16384" width="9" style="8"/>
  </cols>
  <sheetData>
    <row r="1" spans="1:9" ht="22.5" customHeight="1" x14ac:dyDescent="0.15">
      <c r="A1" s="9" t="s">
        <v>50</v>
      </c>
    </row>
    <row r="3" spans="1:9" x14ac:dyDescent="0.15">
      <c r="A3" s="41" t="s">
        <v>6</v>
      </c>
      <c r="B3" s="42"/>
      <c r="C3" s="42"/>
      <c r="D3" s="42"/>
      <c r="E3" s="42"/>
      <c r="F3" s="42"/>
      <c r="G3" s="42"/>
      <c r="H3" s="43"/>
    </row>
    <row r="4" spans="1:9" ht="15" customHeight="1" x14ac:dyDescent="0.15">
      <c r="A4" s="44" t="s">
        <v>5</v>
      </c>
      <c r="B4" s="45" t="s">
        <v>0</v>
      </c>
      <c r="C4" s="44" t="s">
        <v>3</v>
      </c>
      <c r="D4" s="45" t="s">
        <v>41</v>
      </c>
      <c r="E4" s="45"/>
      <c r="F4" s="45" t="s">
        <v>60</v>
      </c>
      <c r="G4" s="45"/>
      <c r="H4" s="10" t="s">
        <v>22</v>
      </c>
      <c r="I4" s="29"/>
    </row>
    <row r="5" spans="1:9" x14ac:dyDescent="0.15">
      <c r="A5" s="44"/>
      <c r="B5" s="45"/>
      <c r="C5" s="45"/>
      <c r="D5" s="46">
        <v>13</v>
      </c>
      <c r="E5" s="46"/>
      <c r="F5" s="46">
        <v>21</v>
      </c>
      <c r="G5" s="46"/>
      <c r="H5" s="23">
        <f>ROUNDDOWN(AVERAGE(F5:G5),0)</f>
        <v>21</v>
      </c>
      <c r="I5" s="30"/>
    </row>
    <row r="6" spans="1:9" x14ac:dyDescent="0.15">
      <c r="A6" s="44"/>
      <c r="B6" s="45"/>
      <c r="C6" s="45"/>
      <c r="D6" s="11" t="s">
        <v>1</v>
      </c>
      <c r="E6" s="12" t="s">
        <v>2</v>
      </c>
      <c r="F6" s="11" t="s">
        <v>1</v>
      </c>
      <c r="G6" s="12" t="s">
        <v>2</v>
      </c>
      <c r="H6" s="10" t="s">
        <v>23</v>
      </c>
    </row>
    <row r="7" spans="1:9" x14ac:dyDescent="0.15">
      <c r="A7" s="20">
        <v>1</v>
      </c>
      <c r="B7" s="19" t="s">
        <v>143</v>
      </c>
      <c r="C7" s="19" t="s">
        <v>136</v>
      </c>
      <c r="D7" s="17">
        <v>4</v>
      </c>
      <c r="E7" s="18">
        <f>IFERROR(VLOOKUP(D7,$J$25:$K$36,2,FALSE),"")</f>
        <v>10</v>
      </c>
      <c r="F7" s="17">
        <v>3</v>
      </c>
      <c r="G7" s="18">
        <f t="shared" ref="G7:G22" si="0">IFERROR(VLOOKUP(F7,$J$25:$K$36,2,FALSE),"")</f>
        <v>12</v>
      </c>
      <c r="H7" s="19">
        <f t="shared" ref="H7:H12" si="1">SUM(E7,G7)</f>
        <v>22</v>
      </c>
    </row>
    <row r="8" spans="1:9" x14ac:dyDescent="0.15">
      <c r="A8" s="20">
        <v>2</v>
      </c>
      <c r="B8" s="19" t="s">
        <v>141</v>
      </c>
      <c r="C8" s="19" t="s">
        <v>134</v>
      </c>
      <c r="D8" s="17">
        <v>2</v>
      </c>
      <c r="E8" s="18">
        <f>IFERROR(VLOOKUP(D8,$J$25:$K$36,2,FALSE),"")</f>
        <v>15</v>
      </c>
      <c r="F8" s="17">
        <v>6</v>
      </c>
      <c r="G8" s="18">
        <f t="shared" si="0"/>
        <v>6</v>
      </c>
      <c r="H8" s="19">
        <f t="shared" si="1"/>
        <v>21</v>
      </c>
    </row>
    <row r="9" spans="1:9" x14ac:dyDescent="0.15">
      <c r="A9" s="20">
        <v>3</v>
      </c>
      <c r="B9" s="19" t="s">
        <v>211</v>
      </c>
      <c r="C9" s="19">
        <v>8</v>
      </c>
      <c r="D9" s="17"/>
      <c r="E9" s="18" t="str">
        <f>IFERROR(VLOOKUP(D9,$J$25:$K$36,2,FALSE),"")</f>
        <v/>
      </c>
      <c r="F9" s="17">
        <v>1</v>
      </c>
      <c r="G9" s="18">
        <f t="shared" si="0"/>
        <v>20</v>
      </c>
      <c r="H9" s="19">
        <f t="shared" si="1"/>
        <v>20</v>
      </c>
    </row>
    <row r="10" spans="1:9" x14ac:dyDescent="0.15">
      <c r="A10" s="20">
        <v>4</v>
      </c>
      <c r="B10" s="19" t="s">
        <v>150</v>
      </c>
      <c r="C10" s="19" t="s">
        <v>133</v>
      </c>
      <c r="D10" s="17">
        <v>1</v>
      </c>
      <c r="E10" s="18">
        <f>IFERROR(VLOOKUP(D10,$J$25:$K$36,2,FALSE),"")</f>
        <v>20</v>
      </c>
      <c r="F10" s="17"/>
      <c r="G10" s="18" t="str">
        <f t="shared" si="0"/>
        <v/>
      </c>
      <c r="H10" s="19">
        <f t="shared" si="1"/>
        <v>20</v>
      </c>
    </row>
    <row r="11" spans="1:9" x14ac:dyDescent="0.15">
      <c r="A11" s="20">
        <v>5</v>
      </c>
      <c r="B11" s="19" t="s">
        <v>144</v>
      </c>
      <c r="C11" s="19" t="s">
        <v>137</v>
      </c>
      <c r="D11" s="17">
        <v>5</v>
      </c>
      <c r="E11" s="18">
        <f>IFERROR(VLOOKUP(D11,$J$25:$K$36,2,FALSE),"")</f>
        <v>8</v>
      </c>
      <c r="F11" s="17">
        <v>5</v>
      </c>
      <c r="G11" s="18">
        <f t="shared" si="0"/>
        <v>8</v>
      </c>
      <c r="H11" s="19">
        <f t="shared" si="1"/>
        <v>16</v>
      </c>
    </row>
    <row r="12" spans="1:9" x14ac:dyDescent="0.15">
      <c r="A12" s="20">
        <v>6</v>
      </c>
      <c r="B12" s="19" t="s">
        <v>212</v>
      </c>
      <c r="C12" s="19">
        <v>7</v>
      </c>
      <c r="D12" s="17"/>
      <c r="E12" s="18"/>
      <c r="F12" s="17">
        <v>2</v>
      </c>
      <c r="G12" s="18">
        <f t="shared" si="0"/>
        <v>15</v>
      </c>
      <c r="H12" s="19">
        <f t="shared" si="1"/>
        <v>15</v>
      </c>
    </row>
    <row r="13" spans="1:9" x14ac:dyDescent="0.15">
      <c r="A13" s="20">
        <v>7</v>
      </c>
      <c r="B13" s="19" t="s">
        <v>142</v>
      </c>
      <c r="C13" s="19" t="s">
        <v>135</v>
      </c>
      <c r="D13" s="17">
        <v>3</v>
      </c>
      <c r="E13" s="18">
        <f>IFERROR(VLOOKUP(D13,$J$25:$K$36,2,FALSE),"")</f>
        <v>12</v>
      </c>
      <c r="F13" s="17">
        <v>8</v>
      </c>
      <c r="G13" s="18">
        <f t="shared" si="0"/>
        <v>3</v>
      </c>
      <c r="H13" s="19">
        <f t="shared" ref="H13" si="2">SUM(E13,G13)</f>
        <v>15</v>
      </c>
    </row>
    <row r="14" spans="1:9" x14ac:dyDescent="0.15">
      <c r="A14" s="20">
        <v>8</v>
      </c>
      <c r="B14" s="19" t="s">
        <v>213</v>
      </c>
      <c r="C14" s="19">
        <v>43</v>
      </c>
      <c r="D14" s="17"/>
      <c r="E14" s="18"/>
      <c r="F14" s="17">
        <v>4</v>
      </c>
      <c r="G14" s="18">
        <f t="shared" si="0"/>
        <v>10</v>
      </c>
      <c r="H14" s="19">
        <f>SUM(E14,G14)</f>
        <v>10</v>
      </c>
    </row>
    <row r="15" spans="1:9" x14ac:dyDescent="0.15">
      <c r="A15" s="20">
        <v>9</v>
      </c>
      <c r="B15" s="19" t="s">
        <v>145</v>
      </c>
      <c r="C15" s="19" t="s">
        <v>138</v>
      </c>
      <c r="D15" s="17">
        <v>6</v>
      </c>
      <c r="E15" s="18">
        <f>IFERROR(VLOOKUP(D15,$J$25:$K$36,2,FALSE),"")</f>
        <v>6</v>
      </c>
      <c r="F15" s="17"/>
      <c r="G15" s="18" t="str">
        <f t="shared" si="0"/>
        <v/>
      </c>
      <c r="H15" s="19">
        <f t="shared" ref="H15:H22" si="3">SUM(E15,G15)</f>
        <v>6</v>
      </c>
    </row>
    <row r="16" spans="1:9" x14ac:dyDescent="0.15">
      <c r="A16" s="20">
        <v>10</v>
      </c>
      <c r="B16" s="19" t="s">
        <v>214</v>
      </c>
      <c r="C16" s="19">
        <v>1</v>
      </c>
      <c r="D16" s="17"/>
      <c r="E16" s="18"/>
      <c r="F16" s="17">
        <v>7</v>
      </c>
      <c r="G16" s="18">
        <f t="shared" si="0"/>
        <v>4</v>
      </c>
      <c r="H16" s="19">
        <f>SUM(E16,G16)</f>
        <v>4</v>
      </c>
    </row>
    <row r="17" spans="1:11" x14ac:dyDescent="0.15">
      <c r="A17" s="20">
        <v>11</v>
      </c>
      <c r="B17" s="19" t="s">
        <v>146</v>
      </c>
      <c r="C17" s="7" t="s">
        <v>83</v>
      </c>
      <c r="D17" s="13">
        <v>7</v>
      </c>
      <c r="E17" s="18">
        <f>IFERROR(VLOOKUP(D17,$J$25:$K$36,2,FALSE),"")</f>
        <v>4</v>
      </c>
      <c r="F17" s="13"/>
      <c r="G17" s="18" t="str">
        <f t="shared" si="0"/>
        <v/>
      </c>
      <c r="H17" s="19">
        <f t="shared" ref="H17" si="4">SUM(E17,G17)</f>
        <v>4</v>
      </c>
    </row>
    <row r="18" spans="1:11" x14ac:dyDescent="0.15">
      <c r="A18" s="20">
        <v>12</v>
      </c>
      <c r="B18" s="19" t="s">
        <v>147</v>
      </c>
      <c r="C18" s="19" t="s">
        <v>139</v>
      </c>
      <c r="D18" s="17">
        <v>8</v>
      </c>
      <c r="E18" s="18">
        <f>IFERROR(VLOOKUP(D18,$J$25:$K$36,2,FALSE),"")</f>
        <v>3</v>
      </c>
      <c r="F18" s="17"/>
      <c r="G18" s="18" t="str">
        <f t="shared" si="0"/>
        <v/>
      </c>
      <c r="H18" s="19">
        <f t="shared" si="3"/>
        <v>3</v>
      </c>
    </row>
    <row r="19" spans="1:11" x14ac:dyDescent="0.15">
      <c r="A19" s="20">
        <v>13</v>
      </c>
      <c r="B19" s="19" t="s">
        <v>148</v>
      </c>
      <c r="C19" s="19" t="s">
        <v>122</v>
      </c>
      <c r="D19" s="17">
        <v>9</v>
      </c>
      <c r="E19" s="18">
        <f>IFERROR(VLOOKUP(D19,$J$25:$K$36,2,FALSE),"")</f>
        <v>2</v>
      </c>
      <c r="F19" s="17"/>
      <c r="G19" s="18" t="str">
        <f t="shared" si="0"/>
        <v/>
      </c>
      <c r="H19" s="19">
        <f t="shared" si="3"/>
        <v>2</v>
      </c>
    </row>
    <row r="20" spans="1:11" x14ac:dyDescent="0.15">
      <c r="A20" s="20">
        <v>14</v>
      </c>
      <c r="B20" s="19" t="s">
        <v>149</v>
      </c>
      <c r="C20" s="7" t="s">
        <v>140</v>
      </c>
      <c r="D20" s="13">
        <v>10</v>
      </c>
      <c r="E20" s="18">
        <f>IFERROR(VLOOKUP(D20,$J$25:$K$36,2,FALSE),"")</f>
        <v>1</v>
      </c>
      <c r="F20" s="13"/>
      <c r="G20" s="18" t="str">
        <f t="shared" si="0"/>
        <v/>
      </c>
      <c r="H20" s="19">
        <f t="shared" ref="H20" si="5">SUM(E20,G20)</f>
        <v>1</v>
      </c>
    </row>
    <row r="21" spans="1:11" x14ac:dyDescent="0.15">
      <c r="A21" s="20">
        <v>15</v>
      </c>
      <c r="B21" s="19" t="s">
        <v>215</v>
      </c>
      <c r="C21" s="19">
        <v>52</v>
      </c>
      <c r="D21" s="17"/>
      <c r="E21" s="18"/>
      <c r="F21" s="17">
        <v>9</v>
      </c>
      <c r="G21" s="18">
        <f t="shared" si="0"/>
        <v>2</v>
      </c>
      <c r="H21" s="19">
        <f t="shared" si="3"/>
        <v>2</v>
      </c>
    </row>
    <row r="22" spans="1:11" x14ac:dyDescent="0.15">
      <c r="A22" s="20">
        <v>16</v>
      </c>
      <c r="B22" s="19" t="s">
        <v>216</v>
      </c>
      <c r="C22" s="19">
        <v>5</v>
      </c>
      <c r="D22" s="17"/>
      <c r="E22" s="18" t="str">
        <f>IFERROR(VLOOKUP(D22,$J$25:$K$36,2,FALSE),"")</f>
        <v/>
      </c>
      <c r="F22" s="17">
        <v>10</v>
      </c>
      <c r="G22" s="18">
        <f t="shared" si="0"/>
        <v>1</v>
      </c>
      <c r="H22" s="19">
        <f t="shared" si="3"/>
        <v>1</v>
      </c>
    </row>
    <row r="24" spans="1:11" x14ac:dyDescent="0.15">
      <c r="A24" s="8" t="s">
        <v>51</v>
      </c>
      <c r="J24" s="8" t="s">
        <v>21</v>
      </c>
    </row>
    <row r="25" spans="1:11" x14ac:dyDescent="0.15">
      <c r="J25" s="25">
        <v>1</v>
      </c>
      <c r="K25" s="24">
        <v>20</v>
      </c>
    </row>
    <row r="26" spans="1:11" ht="15" customHeight="1" x14ac:dyDescent="0.15">
      <c r="J26" s="25">
        <v>2</v>
      </c>
      <c r="K26" s="24">
        <v>15</v>
      </c>
    </row>
    <row r="27" spans="1:11" ht="15" customHeight="1" x14ac:dyDescent="0.15">
      <c r="J27" s="25">
        <v>3</v>
      </c>
      <c r="K27" s="24">
        <v>12</v>
      </c>
    </row>
    <row r="28" spans="1:11" ht="15" customHeight="1" x14ac:dyDescent="0.15">
      <c r="J28" s="25">
        <v>4</v>
      </c>
      <c r="K28" s="24">
        <v>10</v>
      </c>
    </row>
    <row r="29" spans="1:11" ht="15" customHeight="1" x14ac:dyDescent="0.15">
      <c r="J29" s="25">
        <v>5</v>
      </c>
      <c r="K29" s="24">
        <v>8</v>
      </c>
    </row>
    <row r="30" spans="1:11" ht="15" customHeight="1" x14ac:dyDescent="0.15">
      <c r="J30" s="25">
        <v>5</v>
      </c>
      <c r="K30" s="24">
        <v>8</v>
      </c>
    </row>
    <row r="31" spans="1:11" ht="15" customHeight="1" x14ac:dyDescent="0.15">
      <c r="J31" s="25">
        <v>6</v>
      </c>
      <c r="K31" s="24">
        <v>6</v>
      </c>
    </row>
    <row r="32" spans="1:11" ht="15" customHeight="1" x14ac:dyDescent="0.15">
      <c r="J32" s="25">
        <v>7</v>
      </c>
      <c r="K32" s="24">
        <v>4</v>
      </c>
    </row>
    <row r="33" spans="10:11" ht="15" customHeight="1" x14ac:dyDescent="0.15">
      <c r="J33" s="25">
        <v>7</v>
      </c>
      <c r="K33" s="24">
        <v>4</v>
      </c>
    </row>
    <row r="34" spans="10:11" ht="15" customHeight="1" x14ac:dyDescent="0.15">
      <c r="J34" s="25">
        <v>8</v>
      </c>
      <c r="K34" s="24">
        <v>3</v>
      </c>
    </row>
    <row r="35" spans="10:11" ht="15" customHeight="1" x14ac:dyDescent="0.15">
      <c r="J35" s="25">
        <v>9</v>
      </c>
      <c r="K35" s="24">
        <v>2</v>
      </c>
    </row>
    <row r="36" spans="10:11" ht="15" customHeight="1" x14ac:dyDescent="0.15">
      <c r="J36" s="25">
        <v>10</v>
      </c>
      <c r="K36" s="24">
        <v>1</v>
      </c>
    </row>
    <row r="37" spans="10:11" ht="15" customHeight="1" x14ac:dyDescent="0.15"/>
    <row r="38" spans="10:11" ht="15" customHeight="1" x14ac:dyDescent="0.15"/>
    <row r="39" spans="10:11" ht="15" customHeight="1" x14ac:dyDescent="0.15"/>
    <row r="40" spans="10:11" ht="15" customHeight="1" x14ac:dyDescent="0.15"/>
    <row r="41" spans="10:11" ht="15" customHeight="1" x14ac:dyDescent="0.15"/>
    <row r="42" spans="10:11" ht="15" customHeight="1" x14ac:dyDescent="0.15"/>
    <row r="43" spans="10:11" ht="15" customHeight="1" x14ac:dyDescent="0.15"/>
    <row r="44" spans="10:11" ht="15" customHeight="1" x14ac:dyDescent="0.15"/>
    <row r="45" spans="10:11" ht="15" customHeight="1" x14ac:dyDescent="0.15"/>
    <row r="46" spans="10:11" ht="15" customHeight="1" x14ac:dyDescent="0.15"/>
    <row r="47" spans="10:11" ht="15" customHeight="1" x14ac:dyDescent="0.15"/>
    <row r="48" spans="10:11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</sheetData>
  <sortState xmlns:xlrd2="http://schemas.microsoft.com/office/spreadsheetml/2017/richdata2" ref="B10:Q23">
    <sortCondition descending="1" ref="H10:H23"/>
  </sortState>
  <mergeCells count="8">
    <mergeCell ref="A3:H3"/>
    <mergeCell ref="A4:A6"/>
    <mergeCell ref="B4:B6"/>
    <mergeCell ref="C4:C6"/>
    <mergeCell ref="F4:G4"/>
    <mergeCell ref="F5:G5"/>
    <mergeCell ref="D4:E4"/>
    <mergeCell ref="D5:E5"/>
  </mergeCells>
  <phoneticPr fontId="1"/>
  <printOptions horizontalCentered="1"/>
  <pageMargins left="0.11811023622047245" right="0.11811023622047245" top="0.98425196850393704" bottom="0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3"/>
  <sheetViews>
    <sheetView tabSelected="1" zoomScale="85" zoomScaleNormal="85" workbookViewId="0">
      <selection activeCell="B34" sqref="B34"/>
    </sheetView>
  </sheetViews>
  <sheetFormatPr defaultColWidth="9" defaultRowHeight="15" x14ac:dyDescent="0.15"/>
  <cols>
    <col min="1" max="1" width="7.5" style="8" customWidth="1"/>
    <col min="2" max="2" width="17.5" style="8" customWidth="1"/>
    <col min="3" max="3" width="6.125" style="8" customWidth="1"/>
    <col min="4" max="4" width="5.625" style="8" customWidth="1"/>
    <col min="5" max="5" width="6.625" style="8" customWidth="1"/>
    <col min="6" max="6" width="5.625" style="8" customWidth="1"/>
    <col min="7" max="7" width="6.625" style="8" customWidth="1"/>
    <col min="8" max="8" width="5.625" style="8" customWidth="1"/>
    <col min="9" max="9" width="6.625" style="8" customWidth="1"/>
    <col min="10" max="10" width="5.625" style="8" customWidth="1"/>
    <col min="11" max="11" width="6.625" style="8" customWidth="1"/>
    <col min="12" max="12" width="5.625" style="8" customWidth="1"/>
    <col min="13" max="13" width="6.625" style="8" customWidth="1"/>
    <col min="14" max="14" width="10" style="8" customWidth="1"/>
    <col min="15" max="16384" width="9" style="8"/>
  </cols>
  <sheetData>
    <row r="1" spans="1:15" ht="22.5" customHeight="1" x14ac:dyDescent="0.15">
      <c r="A1" s="9" t="s">
        <v>29</v>
      </c>
    </row>
    <row r="3" spans="1:15" x14ac:dyDescent="0.15">
      <c r="A3" s="41" t="s">
        <v>28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</row>
    <row r="4" spans="1:15" ht="15" customHeight="1" x14ac:dyDescent="0.15">
      <c r="A4" s="44" t="s">
        <v>5</v>
      </c>
      <c r="B4" s="45" t="s">
        <v>30</v>
      </c>
      <c r="C4" s="44" t="s">
        <v>3</v>
      </c>
      <c r="D4" s="45" t="s">
        <v>39</v>
      </c>
      <c r="E4" s="45"/>
      <c r="F4" s="47" t="s">
        <v>40</v>
      </c>
      <c r="G4" s="48"/>
      <c r="H4" s="47" t="s">
        <v>221</v>
      </c>
      <c r="I4" s="48"/>
      <c r="J4" s="47" t="s">
        <v>49</v>
      </c>
      <c r="K4" s="48"/>
      <c r="L4" s="47"/>
      <c r="M4" s="48"/>
      <c r="N4" s="10" t="s">
        <v>22</v>
      </c>
      <c r="O4" s="26" t="s">
        <v>32</v>
      </c>
    </row>
    <row r="5" spans="1:15" x14ac:dyDescent="0.15">
      <c r="A5" s="44"/>
      <c r="B5" s="45"/>
      <c r="C5" s="45"/>
      <c r="D5" s="46">
        <v>42</v>
      </c>
      <c r="E5" s="46"/>
      <c r="F5" s="46">
        <v>50</v>
      </c>
      <c r="G5" s="46"/>
      <c r="H5" s="46">
        <v>53</v>
      </c>
      <c r="I5" s="46"/>
      <c r="J5" s="46">
        <v>50</v>
      </c>
      <c r="K5" s="46"/>
      <c r="L5" s="46"/>
      <c r="M5" s="46"/>
      <c r="N5" s="23">
        <f>ROUNDDOWN(AVERAGE(D5:M5),0)</f>
        <v>48</v>
      </c>
      <c r="O5" s="27">
        <f>IF(N5&lt;2,0,IF(N5&lt;4,1,IF(N5&lt;6,2,IF(N5&lt;8,3,IF(N5&lt;10,4,IF(N5&lt;12,5,6))))))</f>
        <v>6</v>
      </c>
    </row>
    <row r="6" spans="1:15" x14ac:dyDescent="0.15">
      <c r="A6" s="44"/>
      <c r="B6" s="45"/>
      <c r="C6" s="45"/>
      <c r="D6" s="11" t="s">
        <v>1</v>
      </c>
      <c r="E6" s="12" t="s">
        <v>2</v>
      </c>
      <c r="F6" s="11" t="s">
        <v>1</v>
      </c>
      <c r="G6" s="12" t="s">
        <v>2</v>
      </c>
      <c r="H6" s="11" t="s">
        <v>1</v>
      </c>
      <c r="I6" s="12" t="s">
        <v>2</v>
      </c>
      <c r="J6" s="11" t="s">
        <v>1</v>
      </c>
      <c r="K6" s="12" t="s">
        <v>2</v>
      </c>
      <c r="L6" s="11" t="s">
        <v>1</v>
      </c>
      <c r="M6" s="12" t="s">
        <v>2</v>
      </c>
      <c r="N6" s="10" t="s">
        <v>23</v>
      </c>
    </row>
    <row r="7" spans="1:15" x14ac:dyDescent="0.15">
      <c r="A7" s="20">
        <v>1</v>
      </c>
      <c r="B7" s="19" t="s">
        <v>197</v>
      </c>
      <c r="C7" s="19" t="s">
        <v>188</v>
      </c>
      <c r="D7" s="17">
        <v>3</v>
      </c>
      <c r="E7" s="18">
        <f>IFERROR(VLOOKUP(D7,$L$44:$M$53,2,FALSE),"")</f>
        <v>12</v>
      </c>
      <c r="F7" s="17">
        <v>3</v>
      </c>
      <c r="G7" s="18">
        <f>IFERROR(VLOOKUP(F7,$L$44:$M$53,2,FALSE),"")</f>
        <v>12</v>
      </c>
      <c r="H7" s="17">
        <v>1</v>
      </c>
      <c r="I7" s="18">
        <f>IFERROR(VLOOKUP(H7,$L$44:$M$53,2,FALSE),"")</f>
        <v>20</v>
      </c>
      <c r="J7" s="13">
        <v>2</v>
      </c>
      <c r="K7" s="18">
        <f>IFERROR(VLOOKUP(J7,$L$44:$M$53,2,FALSE),"")</f>
        <v>15</v>
      </c>
      <c r="L7" s="13"/>
      <c r="M7" s="18"/>
      <c r="N7" s="19">
        <f>SUM(E7,G7,I7,M7,K7)</f>
        <v>59</v>
      </c>
    </row>
    <row r="8" spans="1:15" x14ac:dyDescent="0.15">
      <c r="A8" s="20">
        <v>2</v>
      </c>
      <c r="B8" s="19" t="s">
        <v>195</v>
      </c>
      <c r="C8" s="7" t="s">
        <v>187</v>
      </c>
      <c r="D8" s="13">
        <v>1</v>
      </c>
      <c r="E8" s="18">
        <f>IFERROR(VLOOKUP(D8,$L$44:$M$53,2,FALSE),"")</f>
        <v>20</v>
      </c>
      <c r="F8" s="17">
        <v>4</v>
      </c>
      <c r="G8" s="18">
        <f>IFERROR(VLOOKUP(F8,$L$44:$M$53,2,FALSE),"")</f>
        <v>10</v>
      </c>
      <c r="H8" s="13"/>
      <c r="I8" s="18" t="str">
        <f>IFERROR(VLOOKUP(H8,$L$44:$M$53,2,FALSE),"")</f>
        <v/>
      </c>
      <c r="J8" s="13">
        <v>1</v>
      </c>
      <c r="K8" s="18">
        <f>IFERROR(VLOOKUP(J8,$L$44:$M$53,2,FALSE),"")</f>
        <v>20</v>
      </c>
      <c r="L8" s="13"/>
      <c r="M8" s="18"/>
      <c r="N8" s="19">
        <f>SUM(E8,G8,I8,M8,K8)</f>
        <v>50</v>
      </c>
    </row>
    <row r="9" spans="1:15" x14ac:dyDescent="0.15">
      <c r="A9" s="20">
        <v>3</v>
      </c>
      <c r="B9" s="19" t="s">
        <v>199</v>
      </c>
      <c r="C9" s="19" t="s">
        <v>190</v>
      </c>
      <c r="D9" s="17">
        <v>5</v>
      </c>
      <c r="E9" s="18">
        <f>IFERROR(VLOOKUP(D9,$L$44:$M$53,2,FALSE),"")</f>
        <v>8</v>
      </c>
      <c r="F9" s="17">
        <v>1</v>
      </c>
      <c r="G9" s="18">
        <f>IFERROR(VLOOKUP(F9,$L$44:$M$53,2,FALSE),"")</f>
        <v>20</v>
      </c>
      <c r="H9" s="17">
        <v>4</v>
      </c>
      <c r="I9" s="18">
        <f>IFERROR(VLOOKUP(H9,$L$44:$M$53,2,FALSE),"")</f>
        <v>10</v>
      </c>
      <c r="J9" s="17">
        <v>8</v>
      </c>
      <c r="K9" s="18">
        <f>IFERROR(VLOOKUP(J9,$L$44:$M$53,2,FALSE),"")</f>
        <v>3</v>
      </c>
      <c r="L9" s="17"/>
      <c r="M9" s="18"/>
      <c r="N9" s="19">
        <f>SUM(E9,G9,I9,M9,K9)</f>
        <v>41</v>
      </c>
    </row>
    <row r="10" spans="1:15" x14ac:dyDescent="0.15">
      <c r="A10" s="20">
        <v>4</v>
      </c>
      <c r="B10" s="19" t="s">
        <v>196</v>
      </c>
      <c r="C10" s="19" t="s">
        <v>153</v>
      </c>
      <c r="D10" s="17">
        <v>2</v>
      </c>
      <c r="E10" s="18">
        <f>IFERROR(VLOOKUP(D10,$L$44:$M$53,2,FALSE),"")</f>
        <v>15</v>
      </c>
      <c r="F10" s="17">
        <v>5</v>
      </c>
      <c r="G10" s="18">
        <f>IFERROR(VLOOKUP(F10,$L$44:$M$53,2,FALSE),"")</f>
        <v>8</v>
      </c>
      <c r="H10" s="17"/>
      <c r="I10" s="18" t="str">
        <f>IFERROR(VLOOKUP(H10,$L$44:$M$53,2,FALSE),"")</f>
        <v/>
      </c>
      <c r="J10" s="17">
        <v>9</v>
      </c>
      <c r="K10" s="18">
        <f>IFERROR(VLOOKUP(J10,$L$44:$M$53,2,FALSE),"")</f>
        <v>2</v>
      </c>
      <c r="L10" s="17"/>
      <c r="M10" s="18"/>
      <c r="N10" s="19">
        <f t="shared" ref="N10:N41" si="0">SUM(E10,G10,I10,M10,K10)</f>
        <v>25</v>
      </c>
    </row>
    <row r="11" spans="1:15" x14ac:dyDescent="0.15">
      <c r="A11" s="20">
        <v>5</v>
      </c>
      <c r="B11" s="19" t="s">
        <v>236</v>
      </c>
      <c r="C11" s="19">
        <v>778</v>
      </c>
      <c r="D11" s="17"/>
      <c r="E11" s="18" t="str">
        <f>IFERROR(VLOOKUP(D11,$L$44:$M$53,2,FALSE),"")</f>
        <v/>
      </c>
      <c r="F11" s="17"/>
      <c r="G11" s="18" t="str">
        <f>IFERROR(VLOOKUP(F11,$L$44:$M$53,2,FALSE),"")</f>
        <v/>
      </c>
      <c r="H11" s="17">
        <v>1</v>
      </c>
      <c r="I11" s="18">
        <f>IFERROR(VLOOKUP(H11,$L$44:$M$53,2,FALSE),"")</f>
        <v>20</v>
      </c>
      <c r="J11" s="13"/>
      <c r="K11" s="18" t="str">
        <f>IFERROR(VLOOKUP(J11,$L$44:$M$53,2,FALSE),"")</f>
        <v/>
      </c>
      <c r="L11" s="13"/>
      <c r="M11" s="18"/>
      <c r="N11" s="19">
        <f>SUM(E11,G11,I11,M11,K11)</f>
        <v>20</v>
      </c>
    </row>
    <row r="12" spans="1:15" x14ac:dyDescent="0.15">
      <c r="A12" s="20">
        <v>6</v>
      </c>
      <c r="B12" s="19" t="s">
        <v>237</v>
      </c>
      <c r="C12" s="19">
        <v>15</v>
      </c>
      <c r="D12" s="17"/>
      <c r="E12" s="18" t="str">
        <f>IFERROR(VLOOKUP(D12,$L$44:$M$53,2,FALSE),"")</f>
        <v/>
      </c>
      <c r="F12" s="17"/>
      <c r="G12" s="18" t="str">
        <f>IFERROR(VLOOKUP(F12,$L$44:$M$53,2,FALSE),"")</f>
        <v/>
      </c>
      <c r="H12" s="17">
        <v>2</v>
      </c>
      <c r="I12" s="18">
        <f>IFERROR(VLOOKUP(H12,$L$44:$M$53,2,FALSE),"")</f>
        <v>15</v>
      </c>
      <c r="J12" s="13"/>
      <c r="K12" s="18" t="str">
        <f>IFERROR(VLOOKUP(J12,$L$44:$M$53,2,FALSE),"")</f>
        <v/>
      </c>
      <c r="L12" s="13"/>
      <c r="M12" s="18"/>
      <c r="N12" s="19">
        <f t="shared" ref="N12" si="1">SUM(E12,G12,I12,M12,K12)</f>
        <v>15</v>
      </c>
    </row>
    <row r="13" spans="1:15" x14ac:dyDescent="0.15">
      <c r="A13" s="20">
        <v>7</v>
      </c>
      <c r="B13" s="19" t="s">
        <v>238</v>
      </c>
      <c r="C13" s="19">
        <v>15</v>
      </c>
      <c r="D13" s="17"/>
      <c r="E13" s="18" t="str">
        <f>IFERROR(VLOOKUP(D13,$L$44:$M$53,2,FALSE),"")</f>
        <v/>
      </c>
      <c r="F13" s="17"/>
      <c r="G13" s="18" t="str">
        <f>IFERROR(VLOOKUP(F13,$L$44:$M$53,2,FALSE),"")</f>
        <v/>
      </c>
      <c r="H13" s="17">
        <v>2</v>
      </c>
      <c r="I13" s="18">
        <f>IFERROR(VLOOKUP(H13,$L$44:$M$53,2,FALSE),"")</f>
        <v>15</v>
      </c>
      <c r="J13" s="13"/>
      <c r="K13" s="18" t="str">
        <f>IFERROR(VLOOKUP(J13,$L$44:$M$53,2,FALSE),"")</f>
        <v/>
      </c>
      <c r="L13" s="13"/>
      <c r="M13" s="14"/>
      <c r="N13" s="19">
        <f>SUM(E13,G13,I13,M13,K13)</f>
        <v>15</v>
      </c>
    </row>
    <row r="14" spans="1:15" x14ac:dyDescent="0.15">
      <c r="A14" s="20">
        <v>8</v>
      </c>
      <c r="B14" s="19" t="s">
        <v>217</v>
      </c>
      <c r="C14" s="7">
        <v>32</v>
      </c>
      <c r="D14" s="17"/>
      <c r="E14" s="18" t="str">
        <f>IFERROR(VLOOKUP(D14,$L$44:$M$53,2,FALSE),"")</f>
        <v/>
      </c>
      <c r="F14" s="13">
        <v>2</v>
      </c>
      <c r="G14" s="18">
        <f>IFERROR(VLOOKUP(F14,$L$44:$M$53,2,FALSE),"")</f>
        <v>15</v>
      </c>
      <c r="H14" s="13"/>
      <c r="I14" s="18" t="str">
        <f>IFERROR(VLOOKUP(H14,$L$44:$M$53,2,FALSE),"")</f>
        <v/>
      </c>
      <c r="J14" s="13"/>
      <c r="K14" s="18" t="str">
        <f>IFERROR(VLOOKUP(J14,$L$44:$M$53,2,FALSE),"")</f>
        <v/>
      </c>
      <c r="L14" s="13"/>
      <c r="M14" s="14"/>
      <c r="N14" s="19">
        <f>SUM(E14,G14,I14,M14,K14)</f>
        <v>15</v>
      </c>
    </row>
    <row r="15" spans="1:15" x14ac:dyDescent="0.15">
      <c r="A15" s="20">
        <v>9</v>
      </c>
      <c r="B15" s="19" t="s">
        <v>198</v>
      </c>
      <c r="C15" s="19" t="s">
        <v>189</v>
      </c>
      <c r="D15" s="17">
        <v>4</v>
      </c>
      <c r="E15" s="18">
        <f>IFERROR(VLOOKUP(D15,$L$44:$M$53,2,FALSE),"")</f>
        <v>10</v>
      </c>
      <c r="F15" s="17">
        <v>7</v>
      </c>
      <c r="G15" s="18">
        <f>IFERROR(VLOOKUP(F15,$L$44:$M$53,2,FALSE),"")</f>
        <v>4</v>
      </c>
      <c r="H15" s="17"/>
      <c r="I15" s="18" t="str">
        <f>IFERROR(VLOOKUP(H15,$L$44:$M$53,2,FALSE),"")</f>
        <v/>
      </c>
      <c r="J15" s="13"/>
      <c r="K15" s="18" t="str">
        <f>IFERROR(VLOOKUP(J15,$L$44:$M$53,2,FALSE),"")</f>
        <v/>
      </c>
      <c r="L15" s="13"/>
      <c r="M15" s="14"/>
      <c r="N15" s="19">
        <f t="shared" si="0"/>
        <v>14</v>
      </c>
    </row>
    <row r="16" spans="1:15" x14ac:dyDescent="0.15">
      <c r="A16" s="20">
        <v>10</v>
      </c>
      <c r="B16" s="19" t="s">
        <v>263</v>
      </c>
      <c r="C16" s="19">
        <v>66</v>
      </c>
      <c r="D16" s="17"/>
      <c r="E16" s="18"/>
      <c r="F16" s="17"/>
      <c r="G16" s="18"/>
      <c r="H16" s="17"/>
      <c r="I16" s="18"/>
      <c r="J16" s="17">
        <v>3</v>
      </c>
      <c r="K16" s="18">
        <f>IFERROR(VLOOKUP(J16,$L$44:$M$53,2,FALSE),"")</f>
        <v>12</v>
      </c>
      <c r="L16" s="17"/>
      <c r="M16" s="18"/>
      <c r="N16" s="19">
        <f>SUM(E16,G16,I16,M16,K16)</f>
        <v>12</v>
      </c>
    </row>
    <row r="17" spans="1:14" x14ac:dyDescent="0.15">
      <c r="A17" s="20">
        <v>11</v>
      </c>
      <c r="B17" s="19" t="s">
        <v>239</v>
      </c>
      <c r="C17" s="19">
        <v>51</v>
      </c>
      <c r="D17" s="17"/>
      <c r="E17" s="18" t="str">
        <f>IFERROR(VLOOKUP(D17,$L$44:$M$53,2,FALSE),"")</f>
        <v/>
      </c>
      <c r="F17" s="17"/>
      <c r="G17" s="18" t="str">
        <f>IFERROR(VLOOKUP(F17,$L$44:$M$53,2,FALSE),"")</f>
        <v/>
      </c>
      <c r="H17" s="17">
        <v>3</v>
      </c>
      <c r="I17" s="18">
        <f>IFERROR(VLOOKUP(H17,$L$44:$M$53,2,FALSE),"")</f>
        <v>12</v>
      </c>
      <c r="J17" s="13"/>
      <c r="K17" s="18" t="str">
        <f>IFERROR(VLOOKUP(J17,$L$44:$M$53,2,FALSE),"")</f>
        <v/>
      </c>
      <c r="L17" s="13"/>
      <c r="M17" s="18"/>
      <c r="N17" s="19">
        <f>SUM(E17,G17,I17,M17,K17)</f>
        <v>12</v>
      </c>
    </row>
    <row r="18" spans="1:14" x14ac:dyDescent="0.15">
      <c r="A18" s="20">
        <v>12</v>
      </c>
      <c r="B18" s="19" t="s">
        <v>240</v>
      </c>
      <c r="C18" s="19">
        <v>51</v>
      </c>
      <c r="D18" s="17"/>
      <c r="E18" s="18" t="str">
        <f>IFERROR(VLOOKUP(D18,$L$44:$M$53,2,FALSE),"")</f>
        <v/>
      </c>
      <c r="F18" s="17"/>
      <c r="G18" s="18" t="str">
        <f>IFERROR(VLOOKUP(F18,$L$44:$M$53,2,FALSE),"")</f>
        <v/>
      </c>
      <c r="H18" s="17">
        <v>3</v>
      </c>
      <c r="I18" s="18">
        <f>IFERROR(VLOOKUP(H18,$L$44:$M$53,2,FALSE),"")</f>
        <v>12</v>
      </c>
      <c r="J18" s="13"/>
      <c r="K18" s="18" t="str">
        <f>IFERROR(VLOOKUP(J18,$L$44:$M$53,2,FALSE),"")</f>
        <v/>
      </c>
      <c r="L18" s="13"/>
      <c r="M18" s="14"/>
      <c r="N18" s="19">
        <f>SUM(E18,G18,I18,M18,K18)</f>
        <v>12</v>
      </c>
    </row>
    <row r="19" spans="1:14" x14ac:dyDescent="0.15">
      <c r="A19" s="20">
        <v>13</v>
      </c>
      <c r="B19" s="19" t="s">
        <v>200</v>
      </c>
      <c r="C19" s="7" t="s">
        <v>191</v>
      </c>
      <c r="D19" s="17">
        <v>6</v>
      </c>
      <c r="E19" s="18">
        <f>IFERROR(VLOOKUP(D19,$L$44:$M$53,2,FALSE),"")</f>
        <v>6</v>
      </c>
      <c r="F19" s="13">
        <v>9</v>
      </c>
      <c r="G19" s="18">
        <f>IFERROR(VLOOKUP(F19,$L$44:$M$53,2,FALSE),"")</f>
        <v>2</v>
      </c>
      <c r="H19" s="13">
        <v>8</v>
      </c>
      <c r="I19" s="18">
        <f>IFERROR(VLOOKUP(H19,$L$44:$M$53,2,FALSE),"")</f>
        <v>3</v>
      </c>
      <c r="J19" s="17"/>
      <c r="K19" s="18" t="str">
        <f>IFERROR(VLOOKUP(J19,$L$44:$M$53,2,FALSE),"")</f>
        <v/>
      </c>
      <c r="L19" s="17"/>
      <c r="M19" s="18"/>
      <c r="N19" s="19">
        <f t="shared" si="0"/>
        <v>11</v>
      </c>
    </row>
    <row r="20" spans="1:14" x14ac:dyDescent="0.15">
      <c r="A20" s="20">
        <v>14</v>
      </c>
      <c r="B20" s="19" t="s">
        <v>264</v>
      </c>
      <c r="C20" s="19">
        <v>666</v>
      </c>
      <c r="D20" s="17"/>
      <c r="E20" s="18"/>
      <c r="F20" s="17"/>
      <c r="G20" s="18"/>
      <c r="H20" s="17"/>
      <c r="I20" s="18"/>
      <c r="J20" s="17">
        <v>4</v>
      </c>
      <c r="K20" s="18">
        <f>IFERROR(VLOOKUP(J20,$L$44:$M$53,2,FALSE),"")</f>
        <v>10</v>
      </c>
      <c r="L20" s="17"/>
      <c r="M20" s="18"/>
      <c r="N20" s="19">
        <f>SUM(E20,G20,I20,M20,K20)</f>
        <v>10</v>
      </c>
    </row>
    <row r="21" spans="1:14" x14ac:dyDescent="0.15">
      <c r="A21" s="20">
        <v>15</v>
      </c>
      <c r="B21" s="19" t="s">
        <v>241</v>
      </c>
      <c r="C21" s="19">
        <v>117</v>
      </c>
      <c r="D21" s="17"/>
      <c r="E21" s="18" t="str">
        <f t="shared" ref="E21:E40" si="2">IFERROR(VLOOKUP(D21,$L$44:$M$53,2,FALSE),"")</f>
        <v/>
      </c>
      <c r="F21" s="17"/>
      <c r="G21" s="18" t="str">
        <f t="shared" ref="G21:G40" si="3">IFERROR(VLOOKUP(F21,$L$44:$M$53,2,FALSE),"")</f>
        <v/>
      </c>
      <c r="H21" s="17">
        <v>4</v>
      </c>
      <c r="I21" s="18">
        <f t="shared" ref="I21:I40" si="4">IFERROR(VLOOKUP(H21,$L$44:$M$53,2,FALSE),"")</f>
        <v>10</v>
      </c>
      <c r="J21" s="13"/>
      <c r="K21" s="18" t="str">
        <f>IFERROR(VLOOKUP(J21,$L$44:$M$53,2,FALSE),"")</f>
        <v/>
      </c>
      <c r="L21" s="13"/>
      <c r="M21" s="18"/>
      <c r="N21" s="19">
        <f t="shared" si="0"/>
        <v>10</v>
      </c>
    </row>
    <row r="22" spans="1:14" x14ac:dyDescent="0.15">
      <c r="A22" s="20">
        <v>16</v>
      </c>
      <c r="B22" s="19" t="s">
        <v>204</v>
      </c>
      <c r="C22" s="19" t="s">
        <v>194</v>
      </c>
      <c r="D22" s="17">
        <v>10</v>
      </c>
      <c r="E22" s="18">
        <f>IFERROR(VLOOKUP(D22,$L$44:$M$53,2,FALSE),"")</f>
        <v>1</v>
      </c>
      <c r="F22" s="17"/>
      <c r="G22" s="18" t="str">
        <f>IFERROR(VLOOKUP(F22,$L$44:$M$53,2,FALSE),"")</f>
        <v/>
      </c>
      <c r="H22" s="17"/>
      <c r="I22" s="18" t="str">
        <f>IFERROR(VLOOKUP(H22,$L$44:$M$53,2,FALSE),"")</f>
        <v/>
      </c>
      <c r="J22" s="17">
        <v>5</v>
      </c>
      <c r="K22" s="18">
        <f>IFERROR(VLOOKUP(J22,$L$44:$M$53,2,FALSE),"")</f>
        <v>8</v>
      </c>
      <c r="L22" s="17"/>
      <c r="M22" s="18"/>
      <c r="N22" s="19">
        <f>SUM(E22,G22,I22,M22,K22)</f>
        <v>9</v>
      </c>
    </row>
    <row r="23" spans="1:14" x14ac:dyDescent="0.15">
      <c r="A23" s="20">
        <v>17</v>
      </c>
      <c r="B23" s="19" t="s">
        <v>218</v>
      </c>
      <c r="C23" s="19">
        <v>87</v>
      </c>
      <c r="D23" s="17"/>
      <c r="E23" s="18" t="str">
        <f t="shared" si="2"/>
        <v/>
      </c>
      <c r="F23" s="17">
        <v>6</v>
      </c>
      <c r="G23" s="18">
        <f t="shared" si="3"/>
        <v>6</v>
      </c>
      <c r="H23" s="17">
        <v>8</v>
      </c>
      <c r="I23" s="18">
        <f t="shared" si="4"/>
        <v>3</v>
      </c>
      <c r="J23" s="13"/>
      <c r="K23" s="18" t="str">
        <f>IFERROR(VLOOKUP(J23,$L$44:$M$53,2,FALSE),"")</f>
        <v/>
      </c>
      <c r="L23" s="17"/>
      <c r="M23" s="18"/>
      <c r="N23" s="19">
        <f t="shared" si="0"/>
        <v>9</v>
      </c>
    </row>
    <row r="24" spans="1:14" x14ac:dyDescent="0.15">
      <c r="A24" s="20">
        <v>18</v>
      </c>
      <c r="B24" s="19" t="s">
        <v>242</v>
      </c>
      <c r="C24" s="7">
        <v>94</v>
      </c>
      <c r="D24" s="17"/>
      <c r="E24" s="18" t="str">
        <f t="shared" si="2"/>
        <v/>
      </c>
      <c r="F24" s="13"/>
      <c r="G24" s="18" t="str">
        <f t="shared" si="3"/>
        <v/>
      </c>
      <c r="H24" s="13">
        <v>5</v>
      </c>
      <c r="I24" s="18">
        <f t="shared" si="4"/>
        <v>8</v>
      </c>
      <c r="J24" s="13"/>
      <c r="K24" s="18" t="str">
        <f>IFERROR(VLOOKUP(J24,$L$44:$M$53,2,FALSE),"")</f>
        <v/>
      </c>
      <c r="L24" s="13"/>
      <c r="M24" s="18"/>
      <c r="N24" s="19">
        <f t="shared" si="0"/>
        <v>8</v>
      </c>
    </row>
    <row r="25" spans="1:14" x14ac:dyDescent="0.15">
      <c r="A25" s="20">
        <v>19</v>
      </c>
      <c r="B25" s="19" t="s">
        <v>243</v>
      </c>
      <c r="C25" s="19">
        <v>94</v>
      </c>
      <c r="D25" s="17"/>
      <c r="E25" s="18" t="str">
        <f t="shared" si="2"/>
        <v/>
      </c>
      <c r="F25" s="17"/>
      <c r="G25" s="18" t="str">
        <f t="shared" si="3"/>
        <v/>
      </c>
      <c r="H25" s="17">
        <v>5</v>
      </c>
      <c r="I25" s="18">
        <f t="shared" si="4"/>
        <v>8</v>
      </c>
      <c r="J25" s="17"/>
      <c r="K25" s="18" t="str">
        <f>IFERROR(VLOOKUP(J25,$L$44:$M$53,2,FALSE),"")</f>
        <v/>
      </c>
      <c r="L25" s="17"/>
      <c r="M25" s="18"/>
      <c r="N25" s="19">
        <f t="shared" si="0"/>
        <v>8</v>
      </c>
    </row>
    <row r="26" spans="1:14" x14ac:dyDescent="0.15">
      <c r="A26" s="20">
        <v>20</v>
      </c>
      <c r="B26" s="19" t="s">
        <v>220</v>
      </c>
      <c r="C26" s="19">
        <v>11</v>
      </c>
      <c r="D26" s="17"/>
      <c r="E26" s="18" t="str">
        <f>IFERROR(VLOOKUP(D26,$L$44:$M$53,2,FALSE),"")</f>
        <v/>
      </c>
      <c r="F26" s="17">
        <v>10</v>
      </c>
      <c r="G26" s="18">
        <f>IFERROR(VLOOKUP(F26,$L$44:$M$53,2,FALSE),"")</f>
        <v>1</v>
      </c>
      <c r="H26" s="17"/>
      <c r="I26" s="18" t="str">
        <f>IFERROR(VLOOKUP(H26,$L$44:$M$53,2,FALSE),"")</f>
        <v/>
      </c>
      <c r="J26" s="13">
        <v>6</v>
      </c>
      <c r="K26" s="18">
        <f>IFERROR(VLOOKUP(J26,$L$44:$M$53,2,FALSE),"")</f>
        <v>6</v>
      </c>
      <c r="L26" s="13"/>
      <c r="M26" s="18"/>
      <c r="N26" s="19">
        <f>SUM(E26,G26,I26,M26,K26)</f>
        <v>7</v>
      </c>
    </row>
    <row r="27" spans="1:14" x14ac:dyDescent="0.15">
      <c r="A27" s="20">
        <v>21</v>
      </c>
      <c r="B27" s="19" t="s">
        <v>244</v>
      </c>
      <c r="C27" s="19">
        <v>977</v>
      </c>
      <c r="D27" s="17"/>
      <c r="E27" s="18" t="str">
        <f t="shared" si="2"/>
        <v/>
      </c>
      <c r="F27" s="17"/>
      <c r="G27" s="18" t="str">
        <f t="shared" si="3"/>
        <v/>
      </c>
      <c r="H27" s="17">
        <v>6</v>
      </c>
      <c r="I27" s="18">
        <f t="shared" si="4"/>
        <v>6</v>
      </c>
      <c r="J27" s="13"/>
      <c r="K27" s="18" t="str">
        <f>IFERROR(VLOOKUP(J27,$L$44:$M$53,2,FALSE),"")</f>
        <v/>
      </c>
      <c r="L27" s="13"/>
      <c r="M27" s="14"/>
      <c r="N27" s="19">
        <f t="shared" si="0"/>
        <v>6</v>
      </c>
    </row>
    <row r="28" spans="1:14" x14ac:dyDescent="0.15">
      <c r="A28" s="20">
        <v>22</v>
      </c>
      <c r="B28" s="19" t="s">
        <v>245</v>
      </c>
      <c r="C28" s="19">
        <v>977</v>
      </c>
      <c r="D28" s="17"/>
      <c r="E28" s="18" t="str">
        <f t="shared" si="2"/>
        <v/>
      </c>
      <c r="F28" s="17"/>
      <c r="G28" s="18" t="str">
        <f t="shared" si="3"/>
        <v/>
      </c>
      <c r="H28" s="17">
        <v>6</v>
      </c>
      <c r="I28" s="18">
        <f t="shared" si="4"/>
        <v>6</v>
      </c>
      <c r="J28" s="17"/>
      <c r="K28" s="18" t="str">
        <f>IFERROR(VLOOKUP(J28,$L$44:$M$53,2,FALSE),"")</f>
        <v/>
      </c>
      <c r="L28" s="17"/>
      <c r="M28" s="18"/>
      <c r="N28" s="19">
        <f t="shared" si="0"/>
        <v>6</v>
      </c>
    </row>
    <row r="29" spans="1:14" x14ac:dyDescent="0.15">
      <c r="A29" s="20">
        <v>23</v>
      </c>
      <c r="B29" s="19" t="s">
        <v>246</v>
      </c>
      <c r="C29" s="19">
        <v>977</v>
      </c>
      <c r="D29" s="17"/>
      <c r="E29" s="18" t="str">
        <f t="shared" si="2"/>
        <v/>
      </c>
      <c r="F29" s="17"/>
      <c r="G29" s="18" t="str">
        <f t="shared" si="3"/>
        <v/>
      </c>
      <c r="H29" s="17">
        <v>6</v>
      </c>
      <c r="I29" s="18">
        <f t="shared" si="4"/>
        <v>6</v>
      </c>
      <c r="J29" s="17"/>
      <c r="K29" s="18" t="str">
        <f>IFERROR(VLOOKUP(J29,$L$44:$M$53,2,FALSE),"")</f>
        <v/>
      </c>
      <c r="L29" s="17"/>
      <c r="M29" s="18"/>
      <c r="N29" s="19">
        <f t="shared" si="0"/>
        <v>6</v>
      </c>
    </row>
    <row r="30" spans="1:14" x14ac:dyDescent="0.15">
      <c r="A30" s="20">
        <v>24</v>
      </c>
      <c r="B30" s="19" t="s">
        <v>203</v>
      </c>
      <c r="C30" s="19" t="s">
        <v>193</v>
      </c>
      <c r="D30" s="17">
        <v>9</v>
      </c>
      <c r="E30" s="18">
        <f t="shared" si="2"/>
        <v>2</v>
      </c>
      <c r="F30" s="17"/>
      <c r="G30" s="18" t="str">
        <f t="shared" si="3"/>
        <v/>
      </c>
      <c r="H30" s="17">
        <v>7</v>
      </c>
      <c r="I30" s="18">
        <f t="shared" si="4"/>
        <v>4</v>
      </c>
      <c r="J30" s="13"/>
      <c r="K30" s="18" t="str">
        <f>IFERROR(VLOOKUP(J30,$L$44:$M$53,2,FALSE),"")</f>
        <v/>
      </c>
      <c r="L30" s="13"/>
      <c r="M30" s="18"/>
      <c r="N30" s="19">
        <f t="shared" si="0"/>
        <v>6</v>
      </c>
    </row>
    <row r="31" spans="1:14" x14ac:dyDescent="0.15">
      <c r="A31" s="20">
        <v>25</v>
      </c>
      <c r="B31" s="19" t="s">
        <v>265</v>
      </c>
      <c r="C31" s="19">
        <v>50</v>
      </c>
      <c r="D31" s="17"/>
      <c r="E31" s="18"/>
      <c r="F31" s="17"/>
      <c r="G31" s="18"/>
      <c r="H31" s="17"/>
      <c r="I31" s="18"/>
      <c r="J31" s="17">
        <v>7</v>
      </c>
      <c r="K31" s="18">
        <f>IFERROR(VLOOKUP(J31,$L$44:$M$53,2,FALSE),"")</f>
        <v>4</v>
      </c>
      <c r="L31" s="17"/>
      <c r="M31" s="18"/>
      <c r="N31" s="19">
        <f>SUM(E31,G31,I31,M31,K31)</f>
        <v>4</v>
      </c>
    </row>
    <row r="32" spans="1:14" x14ac:dyDescent="0.15">
      <c r="A32" s="20">
        <v>26</v>
      </c>
      <c r="B32" s="19" t="s">
        <v>247</v>
      </c>
      <c r="C32" s="19">
        <v>779</v>
      </c>
      <c r="D32" s="17"/>
      <c r="E32" s="18" t="str">
        <f t="shared" si="2"/>
        <v/>
      </c>
      <c r="F32" s="13"/>
      <c r="G32" s="18" t="str">
        <f t="shared" si="3"/>
        <v/>
      </c>
      <c r="H32" s="13">
        <v>7</v>
      </c>
      <c r="I32" s="18">
        <f t="shared" si="4"/>
        <v>4</v>
      </c>
      <c r="J32" s="13"/>
      <c r="K32" s="18" t="str">
        <f>IFERROR(VLOOKUP(J32,$L$44:$M$53,2,FALSE),"")</f>
        <v/>
      </c>
      <c r="L32" s="13"/>
      <c r="M32" s="18"/>
      <c r="N32" s="19">
        <f t="shared" si="0"/>
        <v>4</v>
      </c>
    </row>
    <row r="33" spans="1:14" x14ac:dyDescent="0.15">
      <c r="A33" s="20">
        <v>27</v>
      </c>
      <c r="B33" s="19" t="s">
        <v>201</v>
      </c>
      <c r="C33" s="7" t="s">
        <v>192</v>
      </c>
      <c r="D33" s="17">
        <v>7</v>
      </c>
      <c r="E33" s="18">
        <f t="shared" si="2"/>
        <v>4</v>
      </c>
      <c r="F33" s="13"/>
      <c r="G33" s="18" t="str">
        <f t="shared" si="3"/>
        <v/>
      </c>
      <c r="H33" s="13"/>
      <c r="I33" s="18" t="str">
        <f t="shared" si="4"/>
        <v/>
      </c>
      <c r="J33" s="13"/>
      <c r="K33" s="18" t="str">
        <f>IFERROR(VLOOKUP(J33,$L$44:$M$53,2,FALSE),"")</f>
        <v/>
      </c>
      <c r="L33" s="13"/>
      <c r="M33" s="14"/>
      <c r="N33" s="19">
        <f t="shared" si="0"/>
        <v>4</v>
      </c>
    </row>
    <row r="34" spans="1:14" x14ac:dyDescent="0.15">
      <c r="A34" s="20">
        <v>28</v>
      </c>
      <c r="B34" s="19" t="s">
        <v>219</v>
      </c>
      <c r="C34" s="7">
        <v>8</v>
      </c>
      <c r="D34" s="17"/>
      <c r="E34" s="18" t="str">
        <f t="shared" si="2"/>
        <v/>
      </c>
      <c r="F34" s="13">
        <v>8</v>
      </c>
      <c r="G34" s="18">
        <f t="shared" si="3"/>
        <v>3</v>
      </c>
      <c r="H34" s="13"/>
      <c r="I34" s="18" t="str">
        <f t="shared" si="4"/>
        <v/>
      </c>
      <c r="J34" s="13"/>
      <c r="K34" s="18" t="str">
        <f>IFERROR(VLOOKUP(J34,$L$44:$M$53,2,FALSE),"")</f>
        <v/>
      </c>
      <c r="L34" s="13"/>
      <c r="M34" s="18"/>
      <c r="N34" s="19">
        <f>SUM(E34,G34,I34,M34,K34)</f>
        <v>3</v>
      </c>
    </row>
    <row r="35" spans="1:14" x14ac:dyDescent="0.15">
      <c r="A35" s="20">
        <v>29</v>
      </c>
      <c r="B35" s="19" t="s">
        <v>202</v>
      </c>
      <c r="C35" s="19" t="s">
        <v>139</v>
      </c>
      <c r="D35" s="17">
        <v>8</v>
      </c>
      <c r="E35" s="18">
        <f t="shared" si="2"/>
        <v>3</v>
      </c>
      <c r="F35" s="17"/>
      <c r="G35" s="18" t="str">
        <f t="shared" si="3"/>
        <v/>
      </c>
      <c r="H35" s="17"/>
      <c r="I35" s="18" t="str">
        <f t="shared" si="4"/>
        <v/>
      </c>
      <c r="J35" s="17"/>
      <c r="K35" s="18" t="str">
        <f>IFERROR(VLOOKUP(J35,$L$44:$M$53,2,FALSE),"")</f>
        <v/>
      </c>
      <c r="L35" s="17"/>
      <c r="M35" s="18"/>
      <c r="N35" s="19">
        <f t="shared" si="0"/>
        <v>3</v>
      </c>
    </row>
    <row r="36" spans="1:14" x14ac:dyDescent="0.15">
      <c r="A36" s="20">
        <v>30</v>
      </c>
      <c r="B36" s="19" t="s">
        <v>248</v>
      </c>
      <c r="C36" s="19">
        <v>225</v>
      </c>
      <c r="D36" s="17"/>
      <c r="E36" s="18" t="str">
        <f t="shared" si="2"/>
        <v/>
      </c>
      <c r="F36" s="17"/>
      <c r="G36" s="18" t="str">
        <f t="shared" si="3"/>
        <v/>
      </c>
      <c r="H36" s="17">
        <v>9</v>
      </c>
      <c r="I36" s="18">
        <f t="shared" si="4"/>
        <v>2</v>
      </c>
      <c r="J36" s="13"/>
      <c r="K36" s="18" t="str">
        <f>IFERROR(VLOOKUP(J36,$L$44:$M$53,2,FALSE),"")</f>
        <v/>
      </c>
      <c r="L36" s="13"/>
      <c r="M36" s="14"/>
      <c r="N36" s="19">
        <f>SUM(E36,G36,I36,M36,K36)</f>
        <v>2</v>
      </c>
    </row>
    <row r="37" spans="1:14" x14ac:dyDescent="0.15">
      <c r="A37" s="20">
        <v>31</v>
      </c>
      <c r="B37" s="19" t="s">
        <v>249</v>
      </c>
      <c r="C37" s="19">
        <v>225</v>
      </c>
      <c r="D37" s="17"/>
      <c r="E37" s="18" t="str">
        <f t="shared" si="2"/>
        <v/>
      </c>
      <c r="F37" s="17"/>
      <c r="G37" s="18" t="str">
        <f t="shared" si="3"/>
        <v/>
      </c>
      <c r="H37" s="17">
        <v>9</v>
      </c>
      <c r="I37" s="18">
        <f t="shared" si="4"/>
        <v>2</v>
      </c>
      <c r="J37" s="17"/>
      <c r="K37" s="18" t="str">
        <f>IFERROR(VLOOKUP(J37,$L$44:$M$53,2,FALSE),"")</f>
        <v/>
      </c>
      <c r="L37" s="17"/>
      <c r="M37" s="18"/>
      <c r="N37" s="19">
        <f>SUM(E37,G37,I37,M37,K37)</f>
        <v>2</v>
      </c>
    </row>
    <row r="38" spans="1:14" x14ac:dyDescent="0.15">
      <c r="A38" s="20">
        <v>32</v>
      </c>
      <c r="B38" s="19" t="s">
        <v>266</v>
      </c>
      <c r="C38" s="19">
        <v>20</v>
      </c>
      <c r="D38" s="17"/>
      <c r="E38" s="18"/>
      <c r="F38" s="17"/>
      <c r="G38" s="18"/>
      <c r="H38" s="17"/>
      <c r="I38" s="18"/>
      <c r="J38" s="17">
        <v>10</v>
      </c>
      <c r="K38" s="18">
        <f>IFERROR(VLOOKUP(J38,$L$44:$M$53,2,FALSE),"")</f>
        <v>1</v>
      </c>
      <c r="L38" s="17"/>
      <c r="M38" s="18"/>
      <c r="N38" s="19">
        <f>SUM(E38,G38,I38,M38,K38)</f>
        <v>1</v>
      </c>
    </row>
    <row r="39" spans="1:14" x14ac:dyDescent="0.15">
      <c r="A39" s="20">
        <v>33</v>
      </c>
      <c r="B39" s="19" t="s">
        <v>250</v>
      </c>
      <c r="C39" s="19">
        <v>35</v>
      </c>
      <c r="D39" s="17"/>
      <c r="E39" s="18" t="str">
        <f t="shared" si="2"/>
        <v/>
      </c>
      <c r="F39" s="17"/>
      <c r="G39" s="18" t="str">
        <f t="shared" si="3"/>
        <v/>
      </c>
      <c r="H39" s="17">
        <v>10</v>
      </c>
      <c r="I39" s="18">
        <f t="shared" si="4"/>
        <v>1</v>
      </c>
      <c r="J39" s="13"/>
      <c r="K39" s="18" t="str">
        <f>IFERROR(VLOOKUP(J39,$L$44:$M$53,2,FALSE),"")</f>
        <v/>
      </c>
      <c r="L39" s="13"/>
      <c r="M39" s="14"/>
      <c r="N39" s="19">
        <f>SUM(E39,G39,I39,M39,K39)</f>
        <v>1</v>
      </c>
    </row>
    <row r="40" spans="1:14" x14ac:dyDescent="0.15">
      <c r="A40" s="20">
        <v>34</v>
      </c>
      <c r="B40" s="19" t="s">
        <v>251</v>
      </c>
      <c r="C40" s="19">
        <v>35</v>
      </c>
      <c r="D40" s="17"/>
      <c r="E40" s="18" t="str">
        <f t="shared" si="2"/>
        <v/>
      </c>
      <c r="F40" s="17"/>
      <c r="G40" s="18" t="str">
        <f t="shared" si="3"/>
        <v/>
      </c>
      <c r="H40" s="17">
        <v>10</v>
      </c>
      <c r="I40" s="18">
        <f t="shared" si="4"/>
        <v>1</v>
      </c>
      <c r="J40" s="13"/>
      <c r="K40" s="18" t="str">
        <f>IFERROR(VLOOKUP(J40,$L$44:$M$53,2,FALSE),"")</f>
        <v/>
      </c>
      <c r="L40" s="13"/>
      <c r="M40" s="14"/>
      <c r="N40" s="19">
        <f>SUM(E40,G40,I40,M40,K40)</f>
        <v>1</v>
      </c>
    </row>
    <row r="41" spans="1:14" x14ac:dyDescent="0.15">
      <c r="A41" s="20">
        <v>35</v>
      </c>
      <c r="B41" s="19"/>
      <c r="C41" s="19"/>
      <c r="D41" s="17"/>
      <c r="E41" s="18" t="str">
        <f>IFERROR(VLOOKUP(D41,$L$44:$M$53,2,FALSE),"")</f>
        <v/>
      </c>
      <c r="F41" s="17"/>
      <c r="G41" s="18" t="str">
        <f>IFERROR(VLOOKUP(F41,$L$44:$M$53,2,FALSE),"")</f>
        <v/>
      </c>
      <c r="H41" s="17"/>
      <c r="I41" s="18" t="str">
        <f>IFERROR(VLOOKUP(H41,$L$44:$M$53,2,FALSE),"")</f>
        <v/>
      </c>
      <c r="J41" s="13"/>
      <c r="K41" s="18" t="str">
        <f>IFERROR(VLOOKUP(J41,$L$44:$M$53,2,FALSE),"")</f>
        <v/>
      </c>
      <c r="L41" s="13"/>
      <c r="M41" s="14"/>
      <c r="N41" s="19">
        <f t="shared" si="0"/>
        <v>0</v>
      </c>
    </row>
    <row r="42" spans="1:14" x14ac:dyDescent="0.15">
      <c r="A42" s="15"/>
      <c r="B42" s="1"/>
      <c r="C42" s="1"/>
      <c r="D42" s="16"/>
      <c r="E42" s="1"/>
      <c r="F42" s="1"/>
      <c r="G42" s="1"/>
      <c r="H42" s="16"/>
      <c r="I42" s="1"/>
      <c r="J42" s="1"/>
      <c r="K42" s="1"/>
      <c r="L42" s="16"/>
      <c r="M42" s="1"/>
      <c r="N42" s="1"/>
    </row>
    <row r="43" spans="1:14" x14ac:dyDescent="0.15">
      <c r="B43" s="28"/>
      <c r="L43" s="8" t="s">
        <v>21</v>
      </c>
    </row>
    <row r="44" spans="1:14" x14ac:dyDescent="0.15">
      <c r="L44" s="25">
        <v>1</v>
      </c>
      <c r="M44" s="24">
        <v>20</v>
      </c>
    </row>
    <row r="45" spans="1:14" x14ac:dyDescent="0.15">
      <c r="L45" s="25">
        <v>2</v>
      </c>
      <c r="M45" s="24">
        <v>15</v>
      </c>
    </row>
    <row r="46" spans="1:14" x14ac:dyDescent="0.15">
      <c r="L46" s="25">
        <v>3</v>
      </c>
      <c r="M46" s="24">
        <v>12</v>
      </c>
    </row>
    <row r="47" spans="1:14" x14ac:dyDescent="0.15">
      <c r="L47" s="25">
        <v>4</v>
      </c>
      <c r="M47" s="24">
        <v>10</v>
      </c>
    </row>
    <row r="48" spans="1:14" x14ac:dyDescent="0.15">
      <c r="L48" s="25">
        <v>5</v>
      </c>
      <c r="M48" s="24">
        <v>8</v>
      </c>
    </row>
    <row r="49" spans="12:13" x14ac:dyDescent="0.15">
      <c r="L49" s="25">
        <v>6</v>
      </c>
      <c r="M49" s="24">
        <v>6</v>
      </c>
    </row>
    <row r="50" spans="12:13" x14ac:dyDescent="0.15">
      <c r="L50" s="25">
        <v>7</v>
      </c>
      <c r="M50" s="24">
        <v>4</v>
      </c>
    </row>
    <row r="51" spans="12:13" x14ac:dyDescent="0.15">
      <c r="L51" s="25">
        <v>8</v>
      </c>
      <c r="M51" s="24">
        <v>3</v>
      </c>
    </row>
    <row r="52" spans="12:13" x14ac:dyDescent="0.15">
      <c r="L52" s="25">
        <v>9</v>
      </c>
      <c r="M52" s="24">
        <v>2</v>
      </c>
    </row>
    <row r="53" spans="12:13" x14ac:dyDescent="0.15">
      <c r="L53" s="25">
        <v>10</v>
      </c>
      <c r="M53" s="24">
        <v>1</v>
      </c>
    </row>
  </sheetData>
  <sortState xmlns:xlrd2="http://schemas.microsoft.com/office/spreadsheetml/2017/richdata2" sortMethod="stroke" ref="A10:N40">
    <sortCondition descending="1" ref="N10:N40"/>
  </sortState>
  <mergeCells count="14">
    <mergeCell ref="H5:I5"/>
    <mergeCell ref="L5:M5"/>
    <mergeCell ref="A3:N3"/>
    <mergeCell ref="A4:A6"/>
    <mergeCell ref="B4:B6"/>
    <mergeCell ref="C4:C6"/>
    <mergeCell ref="D4:E4"/>
    <mergeCell ref="H4:I4"/>
    <mergeCell ref="L4:M4"/>
    <mergeCell ref="D5:E5"/>
    <mergeCell ref="F4:G4"/>
    <mergeCell ref="F5:G5"/>
    <mergeCell ref="J4:K4"/>
    <mergeCell ref="J5:K5"/>
  </mergeCells>
  <phoneticPr fontId="1"/>
  <printOptions horizontalCentered="1"/>
  <pageMargins left="0.11811023622047245" right="0.11811023622047245" top="0.78740157480314965" bottom="0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"/>
  <sheetViews>
    <sheetView topLeftCell="A6" zoomScale="85" zoomScaleNormal="85" workbookViewId="0">
      <selection activeCell="O15" sqref="O15"/>
    </sheetView>
  </sheetViews>
  <sheetFormatPr defaultColWidth="9" defaultRowHeight="15" x14ac:dyDescent="0.15"/>
  <cols>
    <col min="1" max="1" width="7.5" style="8" customWidth="1"/>
    <col min="2" max="2" width="17.5" style="8" customWidth="1"/>
    <col min="3" max="3" width="6.125" style="8" customWidth="1"/>
    <col min="4" max="4" width="5.625" style="8" customWidth="1"/>
    <col min="5" max="5" width="6.625" style="8" customWidth="1"/>
    <col min="6" max="6" width="5.625" style="8" customWidth="1"/>
    <col min="7" max="7" width="6.625" style="8" customWidth="1"/>
    <col min="8" max="8" width="5.625" style="8" customWidth="1"/>
    <col min="9" max="9" width="6.625" style="8" customWidth="1"/>
    <col min="10" max="10" width="5.625" style="8" customWidth="1"/>
    <col min="11" max="11" width="6.625" style="8" customWidth="1"/>
    <col min="12" max="12" width="10" style="8" customWidth="1"/>
    <col min="13" max="13" width="12.5" style="8" customWidth="1"/>
    <col min="14" max="16384" width="9" style="8"/>
  </cols>
  <sheetData>
    <row r="1" spans="1:13" ht="18.75" customHeight="1" x14ac:dyDescent="0.15">
      <c r="A1" s="9" t="s">
        <v>46</v>
      </c>
    </row>
    <row r="2" spans="1:13" ht="15" customHeight="1" x14ac:dyDescent="0.15">
      <c r="A2" s="9"/>
    </row>
    <row r="3" spans="1:13" x14ac:dyDescent="0.15">
      <c r="A3" s="41" t="s">
        <v>47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1:13" ht="15" customHeight="1" x14ac:dyDescent="0.15">
      <c r="A4" s="44" t="s">
        <v>5</v>
      </c>
      <c r="B4" s="50" t="s">
        <v>0</v>
      </c>
      <c r="C4" s="44" t="s">
        <v>3</v>
      </c>
      <c r="D4" s="45" t="s">
        <v>39</v>
      </c>
      <c r="E4" s="45"/>
      <c r="F4" s="45" t="s">
        <v>64</v>
      </c>
      <c r="G4" s="45"/>
      <c r="H4" s="47" t="s">
        <v>45</v>
      </c>
      <c r="I4" s="48"/>
      <c r="J4" s="47"/>
      <c r="K4" s="48"/>
      <c r="L4" s="10" t="s">
        <v>24</v>
      </c>
      <c r="M4" s="26" t="s">
        <v>32</v>
      </c>
    </row>
    <row r="5" spans="1:13" x14ac:dyDescent="0.15">
      <c r="A5" s="44"/>
      <c r="B5" s="50"/>
      <c r="C5" s="45"/>
      <c r="D5" s="49">
        <v>12</v>
      </c>
      <c r="E5" s="49"/>
      <c r="F5" s="46">
        <v>15</v>
      </c>
      <c r="G5" s="46"/>
      <c r="H5" s="46">
        <v>15</v>
      </c>
      <c r="I5" s="46"/>
      <c r="J5" s="49"/>
      <c r="K5" s="49"/>
      <c r="L5" s="23">
        <f>ROUNDDOWN(AVERAGEIF(D5:K5,"&lt;&gt;0"),0)</f>
        <v>14</v>
      </c>
      <c r="M5" s="27">
        <f>IF(L5&lt;2,0,IF(L5&lt;4,1,IF(L5&lt;6,2,IF(L5&lt;8,3,3))))</f>
        <v>3</v>
      </c>
    </row>
    <row r="6" spans="1:13" x14ac:dyDescent="0.15">
      <c r="A6" s="44"/>
      <c r="B6" s="50"/>
      <c r="C6" s="45"/>
      <c r="D6" s="11" t="s">
        <v>1</v>
      </c>
      <c r="E6" s="12" t="s">
        <v>2</v>
      </c>
      <c r="F6" s="11" t="s">
        <v>1</v>
      </c>
      <c r="G6" s="12" t="s">
        <v>2</v>
      </c>
      <c r="H6" s="11" t="s">
        <v>1</v>
      </c>
      <c r="I6" s="12" t="s">
        <v>2</v>
      </c>
      <c r="J6" s="11" t="s">
        <v>1</v>
      </c>
      <c r="K6" s="12" t="s">
        <v>2</v>
      </c>
      <c r="L6" s="10" t="s">
        <v>27</v>
      </c>
    </row>
    <row r="7" spans="1:13" x14ac:dyDescent="0.15">
      <c r="A7" s="20">
        <v>1</v>
      </c>
      <c r="B7" s="19" t="s">
        <v>179</v>
      </c>
      <c r="C7" s="7" t="s">
        <v>174</v>
      </c>
      <c r="D7" s="13">
        <v>3</v>
      </c>
      <c r="E7" s="18">
        <f t="shared" ref="E7:E30" si="0">IFERROR(VLOOKUP(D7,$J$33:$K$42,2,FALSE),"")</f>
        <v>12</v>
      </c>
      <c r="F7" s="13">
        <v>2</v>
      </c>
      <c r="G7" s="18">
        <f t="shared" ref="G7:G30" si="1">IFERROR(VLOOKUP(F7,$J$33:$K$42,2,FALSE),"")</f>
        <v>15</v>
      </c>
      <c r="H7" s="13">
        <v>1</v>
      </c>
      <c r="I7" s="18">
        <f t="shared" ref="I7:I30" si="2">IFERROR(VLOOKUP(H7,$J$33:$K$42,2,FALSE),"")</f>
        <v>20</v>
      </c>
      <c r="J7" s="13"/>
      <c r="K7" s="18" t="str">
        <f t="shared" ref="K7:K30" si="3">IFERROR(VLOOKUP(J7,$J$33:$K$42,2,FALSE),"")</f>
        <v/>
      </c>
      <c r="L7" s="19">
        <f>SUM(E7,G7,I7,K7)</f>
        <v>47</v>
      </c>
    </row>
    <row r="8" spans="1:13" x14ac:dyDescent="0.15">
      <c r="A8" s="20">
        <v>2</v>
      </c>
      <c r="B8" s="19" t="s">
        <v>177</v>
      </c>
      <c r="C8" s="19" t="s">
        <v>172</v>
      </c>
      <c r="D8" s="17">
        <v>1</v>
      </c>
      <c r="E8" s="18">
        <f t="shared" si="0"/>
        <v>20</v>
      </c>
      <c r="F8" s="17">
        <v>3</v>
      </c>
      <c r="G8" s="18">
        <f t="shared" si="1"/>
        <v>12</v>
      </c>
      <c r="H8" s="17">
        <v>4</v>
      </c>
      <c r="I8" s="18">
        <f t="shared" si="2"/>
        <v>10</v>
      </c>
      <c r="J8" s="17"/>
      <c r="K8" s="18" t="str">
        <f t="shared" si="3"/>
        <v/>
      </c>
      <c r="L8" s="19">
        <f t="shared" ref="L8:L30" si="4">SUM(E8,G8,I8,K8)</f>
        <v>42</v>
      </c>
    </row>
    <row r="9" spans="1:13" x14ac:dyDescent="0.15">
      <c r="A9" s="20">
        <v>3</v>
      </c>
      <c r="B9" s="19" t="s">
        <v>183</v>
      </c>
      <c r="C9" s="7" t="s">
        <v>87</v>
      </c>
      <c r="D9" s="17">
        <v>7</v>
      </c>
      <c r="E9" s="18">
        <f t="shared" si="0"/>
        <v>4</v>
      </c>
      <c r="F9" s="13">
        <v>5</v>
      </c>
      <c r="G9" s="18">
        <f t="shared" si="1"/>
        <v>8</v>
      </c>
      <c r="H9" s="13">
        <v>3</v>
      </c>
      <c r="I9" s="18">
        <f t="shared" si="2"/>
        <v>12</v>
      </c>
      <c r="J9" s="13"/>
      <c r="K9" s="18" t="str">
        <f t="shared" si="3"/>
        <v/>
      </c>
      <c r="L9" s="19">
        <f>SUM(E9,G9,I9,K9)</f>
        <v>24</v>
      </c>
    </row>
    <row r="10" spans="1:13" x14ac:dyDescent="0.15">
      <c r="A10" s="20">
        <v>4</v>
      </c>
      <c r="B10" s="19" t="s">
        <v>222</v>
      </c>
      <c r="C10" s="7">
        <v>50</v>
      </c>
      <c r="D10" s="13"/>
      <c r="E10" s="18" t="str">
        <f t="shared" si="0"/>
        <v/>
      </c>
      <c r="F10" s="13">
        <v>1</v>
      </c>
      <c r="G10" s="18">
        <f t="shared" si="1"/>
        <v>20</v>
      </c>
      <c r="H10" s="13"/>
      <c r="I10" s="18" t="str">
        <f t="shared" si="2"/>
        <v/>
      </c>
      <c r="J10" s="17"/>
      <c r="K10" s="18" t="str">
        <f t="shared" si="3"/>
        <v/>
      </c>
      <c r="L10" s="19">
        <f t="shared" ref="L10" si="5">SUM(E10,G10,I10,K10)</f>
        <v>20</v>
      </c>
    </row>
    <row r="11" spans="1:13" x14ac:dyDescent="0.15">
      <c r="A11" s="20">
        <v>5</v>
      </c>
      <c r="B11" s="19" t="s">
        <v>180</v>
      </c>
      <c r="C11" s="7" t="s">
        <v>175</v>
      </c>
      <c r="D11" s="17">
        <v>4</v>
      </c>
      <c r="E11" s="18">
        <f t="shared" si="0"/>
        <v>10</v>
      </c>
      <c r="F11" s="13">
        <v>4</v>
      </c>
      <c r="G11" s="18">
        <f t="shared" si="1"/>
        <v>10</v>
      </c>
      <c r="H11" s="13"/>
      <c r="I11" s="18" t="str">
        <f t="shared" si="2"/>
        <v/>
      </c>
      <c r="J11" s="13"/>
      <c r="K11" s="18" t="str">
        <f t="shared" si="3"/>
        <v/>
      </c>
      <c r="L11" s="19">
        <f>SUM(E11,G11,I11,K11)</f>
        <v>20</v>
      </c>
    </row>
    <row r="12" spans="1:13" x14ac:dyDescent="0.15">
      <c r="A12" s="20">
        <v>6</v>
      </c>
      <c r="B12" s="19" t="s">
        <v>256</v>
      </c>
      <c r="C12" s="7">
        <v>713</v>
      </c>
      <c r="D12" s="13"/>
      <c r="E12" s="18" t="str">
        <f t="shared" si="0"/>
        <v/>
      </c>
      <c r="F12" s="13"/>
      <c r="G12" s="18" t="str">
        <f t="shared" si="1"/>
        <v/>
      </c>
      <c r="H12" s="13">
        <v>2</v>
      </c>
      <c r="I12" s="18">
        <f t="shared" si="2"/>
        <v>15</v>
      </c>
      <c r="J12" s="13"/>
      <c r="K12" s="18" t="str">
        <f t="shared" si="3"/>
        <v/>
      </c>
      <c r="L12" s="19">
        <f>SUM(E12,G12,I12,K12)</f>
        <v>15</v>
      </c>
    </row>
    <row r="13" spans="1:13" x14ac:dyDescent="0.15">
      <c r="A13" s="20">
        <v>7</v>
      </c>
      <c r="B13" s="19" t="s">
        <v>178</v>
      </c>
      <c r="C13" s="7" t="s">
        <v>173</v>
      </c>
      <c r="D13" s="17">
        <v>2</v>
      </c>
      <c r="E13" s="18">
        <f t="shared" si="0"/>
        <v>15</v>
      </c>
      <c r="F13" s="13"/>
      <c r="G13" s="18" t="str">
        <f t="shared" si="1"/>
        <v/>
      </c>
      <c r="H13" s="13"/>
      <c r="I13" s="18" t="str">
        <f t="shared" si="2"/>
        <v/>
      </c>
      <c r="J13" s="13"/>
      <c r="K13" s="18" t="str">
        <f t="shared" si="3"/>
        <v/>
      </c>
      <c r="L13" s="19">
        <f>SUM(E13,G13,I13,K13)</f>
        <v>15</v>
      </c>
    </row>
    <row r="14" spans="1:13" x14ac:dyDescent="0.15">
      <c r="A14" s="20">
        <v>8</v>
      </c>
      <c r="B14" s="19" t="s">
        <v>181</v>
      </c>
      <c r="C14" s="7" t="s">
        <v>135</v>
      </c>
      <c r="D14" s="13">
        <v>5</v>
      </c>
      <c r="E14" s="18">
        <f t="shared" si="0"/>
        <v>8</v>
      </c>
      <c r="F14" s="13"/>
      <c r="G14" s="18" t="str">
        <f t="shared" si="1"/>
        <v/>
      </c>
      <c r="H14" s="13">
        <v>6</v>
      </c>
      <c r="I14" s="18">
        <f t="shared" si="2"/>
        <v>6</v>
      </c>
      <c r="J14" s="13"/>
      <c r="K14" s="18" t="str">
        <f t="shared" si="3"/>
        <v/>
      </c>
      <c r="L14" s="19">
        <f t="shared" si="4"/>
        <v>14</v>
      </c>
    </row>
    <row r="15" spans="1:13" x14ac:dyDescent="0.15">
      <c r="A15" s="20">
        <v>9</v>
      </c>
      <c r="B15" s="19" t="s">
        <v>184</v>
      </c>
      <c r="C15" s="7">
        <v>68</v>
      </c>
      <c r="D15" s="13">
        <v>8</v>
      </c>
      <c r="E15" s="18">
        <f t="shared" si="0"/>
        <v>3</v>
      </c>
      <c r="F15" s="13">
        <v>7</v>
      </c>
      <c r="G15" s="18">
        <f t="shared" si="1"/>
        <v>4</v>
      </c>
      <c r="H15" s="13">
        <v>7</v>
      </c>
      <c r="I15" s="18">
        <f t="shared" si="2"/>
        <v>4</v>
      </c>
      <c r="J15" s="13"/>
      <c r="K15" s="18" t="str">
        <f t="shared" si="3"/>
        <v/>
      </c>
      <c r="L15" s="19">
        <f t="shared" si="4"/>
        <v>11</v>
      </c>
    </row>
    <row r="16" spans="1:13" x14ac:dyDescent="0.15">
      <c r="A16" s="20">
        <v>10</v>
      </c>
      <c r="B16" s="19" t="s">
        <v>225</v>
      </c>
      <c r="C16" s="7">
        <v>62</v>
      </c>
      <c r="D16" s="13"/>
      <c r="E16" s="18" t="str">
        <f t="shared" si="0"/>
        <v/>
      </c>
      <c r="F16" s="13">
        <v>9</v>
      </c>
      <c r="G16" s="18">
        <f t="shared" si="1"/>
        <v>2</v>
      </c>
      <c r="H16" s="13">
        <v>5</v>
      </c>
      <c r="I16" s="18">
        <f t="shared" si="2"/>
        <v>8</v>
      </c>
      <c r="J16" s="13"/>
      <c r="K16" s="18" t="str">
        <f t="shared" si="3"/>
        <v/>
      </c>
      <c r="L16" s="19">
        <f t="shared" si="4"/>
        <v>10</v>
      </c>
    </row>
    <row r="17" spans="1:12" x14ac:dyDescent="0.15">
      <c r="A17" s="20">
        <v>11</v>
      </c>
      <c r="B17" s="19" t="s">
        <v>182</v>
      </c>
      <c r="C17" s="7" t="s">
        <v>176</v>
      </c>
      <c r="D17" s="13">
        <v>6</v>
      </c>
      <c r="E17" s="18">
        <f t="shared" si="0"/>
        <v>6</v>
      </c>
      <c r="F17" s="13"/>
      <c r="G17" s="18" t="str">
        <f t="shared" si="1"/>
        <v/>
      </c>
      <c r="H17" s="13">
        <v>9</v>
      </c>
      <c r="I17" s="18">
        <f t="shared" si="2"/>
        <v>2</v>
      </c>
      <c r="J17" s="13"/>
      <c r="K17" s="18" t="str">
        <f t="shared" si="3"/>
        <v/>
      </c>
      <c r="L17" s="19">
        <f t="shared" si="4"/>
        <v>8</v>
      </c>
    </row>
    <row r="18" spans="1:12" x14ac:dyDescent="0.15">
      <c r="A18" s="20">
        <v>12</v>
      </c>
      <c r="B18" s="19" t="s">
        <v>223</v>
      </c>
      <c r="C18" s="7">
        <v>405</v>
      </c>
      <c r="D18" s="13"/>
      <c r="E18" s="18" t="str">
        <f t="shared" si="0"/>
        <v/>
      </c>
      <c r="F18" s="13">
        <v>6</v>
      </c>
      <c r="G18" s="18">
        <f t="shared" si="1"/>
        <v>6</v>
      </c>
      <c r="H18" s="13"/>
      <c r="I18" s="18" t="str">
        <f t="shared" si="2"/>
        <v/>
      </c>
      <c r="J18" s="13"/>
      <c r="K18" s="18" t="str">
        <f t="shared" si="3"/>
        <v/>
      </c>
      <c r="L18" s="19">
        <f t="shared" si="4"/>
        <v>6</v>
      </c>
    </row>
    <row r="19" spans="1:12" x14ac:dyDescent="0.15">
      <c r="A19" s="20">
        <v>13</v>
      </c>
      <c r="B19" s="19" t="s">
        <v>257</v>
      </c>
      <c r="C19" s="7">
        <v>223</v>
      </c>
      <c r="D19" s="17"/>
      <c r="E19" s="18" t="str">
        <f t="shared" si="0"/>
        <v/>
      </c>
      <c r="F19" s="13"/>
      <c r="G19" s="18" t="str">
        <f t="shared" si="1"/>
        <v/>
      </c>
      <c r="H19" s="13">
        <v>8</v>
      </c>
      <c r="I19" s="18">
        <f t="shared" si="2"/>
        <v>3</v>
      </c>
      <c r="J19" s="13"/>
      <c r="K19" s="18" t="str">
        <f t="shared" si="3"/>
        <v/>
      </c>
      <c r="L19" s="19">
        <f t="shared" si="4"/>
        <v>3</v>
      </c>
    </row>
    <row r="20" spans="1:12" x14ac:dyDescent="0.15">
      <c r="A20" s="20">
        <v>14</v>
      </c>
      <c r="B20" s="19" t="s">
        <v>224</v>
      </c>
      <c r="C20" s="7">
        <v>831</v>
      </c>
      <c r="D20" s="13"/>
      <c r="E20" s="18" t="str">
        <f t="shared" si="0"/>
        <v/>
      </c>
      <c r="F20" s="13">
        <v>8</v>
      </c>
      <c r="G20" s="18">
        <f t="shared" si="1"/>
        <v>3</v>
      </c>
      <c r="H20" s="13"/>
      <c r="I20" s="18" t="str">
        <f t="shared" si="2"/>
        <v/>
      </c>
      <c r="J20" s="13"/>
      <c r="K20" s="18" t="str">
        <f t="shared" si="3"/>
        <v/>
      </c>
      <c r="L20" s="19">
        <f t="shared" si="4"/>
        <v>3</v>
      </c>
    </row>
    <row r="21" spans="1:12" x14ac:dyDescent="0.15">
      <c r="A21" s="20">
        <v>15</v>
      </c>
      <c r="B21" s="19" t="s">
        <v>185</v>
      </c>
      <c r="C21" s="7" t="s">
        <v>123</v>
      </c>
      <c r="D21" s="13">
        <v>9</v>
      </c>
      <c r="E21" s="18">
        <f t="shared" si="0"/>
        <v>2</v>
      </c>
      <c r="F21" s="13">
        <v>10</v>
      </c>
      <c r="G21" s="18">
        <f t="shared" si="1"/>
        <v>1</v>
      </c>
      <c r="H21" s="13"/>
      <c r="I21" s="18" t="str">
        <f t="shared" si="2"/>
        <v/>
      </c>
      <c r="J21" s="13"/>
      <c r="K21" s="18" t="str">
        <f t="shared" si="3"/>
        <v/>
      </c>
      <c r="L21" s="19">
        <f t="shared" si="4"/>
        <v>3</v>
      </c>
    </row>
    <row r="22" spans="1:12" x14ac:dyDescent="0.15">
      <c r="A22" s="20">
        <v>16</v>
      </c>
      <c r="B22" s="19" t="s">
        <v>186</v>
      </c>
      <c r="C22" s="7" t="s">
        <v>81</v>
      </c>
      <c r="D22" s="13">
        <v>10</v>
      </c>
      <c r="E22" s="18">
        <f t="shared" si="0"/>
        <v>1</v>
      </c>
      <c r="F22" s="13"/>
      <c r="G22" s="18" t="str">
        <f t="shared" si="1"/>
        <v/>
      </c>
      <c r="H22" s="13">
        <v>10</v>
      </c>
      <c r="I22" s="18">
        <f t="shared" si="2"/>
        <v>1</v>
      </c>
      <c r="J22" s="13"/>
      <c r="K22" s="18" t="str">
        <f t="shared" si="3"/>
        <v/>
      </c>
      <c r="L22" s="19">
        <f t="shared" si="4"/>
        <v>2</v>
      </c>
    </row>
    <row r="23" spans="1:12" x14ac:dyDescent="0.15">
      <c r="A23" s="20">
        <v>17</v>
      </c>
      <c r="B23" s="19"/>
      <c r="C23" s="7"/>
      <c r="D23" s="13"/>
      <c r="E23" s="18" t="str">
        <f t="shared" si="0"/>
        <v/>
      </c>
      <c r="F23" s="13"/>
      <c r="G23" s="18" t="str">
        <f t="shared" si="1"/>
        <v/>
      </c>
      <c r="H23" s="13"/>
      <c r="I23" s="18" t="str">
        <f t="shared" si="2"/>
        <v/>
      </c>
      <c r="J23" s="13"/>
      <c r="K23" s="18" t="str">
        <f t="shared" si="3"/>
        <v/>
      </c>
      <c r="L23" s="19">
        <f t="shared" si="4"/>
        <v>0</v>
      </c>
    </row>
    <row r="24" spans="1:12" x14ac:dyDescent="0.15">
      <c r="A24" s="20">
        <v>18</v>
      </c>
      <c r="B24" s="19"/>
      <c r="C24" s="7"/>
      <c r="D24" s="13"/>
      <c r="E24" s="18" t="str">
        <f t="shared" si="0"/>
        <v/>
      </c>
      <c r="F24" s="13"/>
      <c r="G24" s="18" t="str">
        <f t="shared" si="1"/>
        <v/>
      </c>
      <c r="H24" s="13"/>
      <c r="I24" s="18" t="str">
        <f t="shared" si="2"/>
        <v/>
      </c>
      <c r="J24" s="13"/>
      <c r="K24" s="18" t="str">
        <f t="shared" si="3"/>
        <v/>
      </c>
      <c r="L24" s="19">
        <f t="shared" si="4"/>
        <v>0</v>
      </c>
    </row>
    <row r="25" spans="1:12" x14ac:dyDescent="0.15">
      <c r="A25" s="20">
        <v>19</v>
      </c>
      <c r="B25" s="19"/>
      <c r="C25" s="7"/>
      <c r="D25" s="13"/>
      <c r="E25" s="18" t="str">
        <f t="shared" si="0"/>
        <v/>
      </c>
      <c r="F25" s="13"/>
      <c r="G25" s="18" t="str">
        <f t="shared" si="1"/>
        <v/>
      </c>
      <c r="H25" s="13"/>
      <c r="I25" s="18" t="str">
        <f t="shared" si="2"/>
        <v/>
      </c>
      <c r="J25" s="13"/>
      <c r="K25" s="18" t="str">
        <f t="shared" si="3"/>
        <v/>
      </c>
      <c r="L25" s="19">
        <f t="shared" si="4"/>
        <v>0</v>
      </c>
    </row>
    <row r="26" spans="1:12" x14ac:dyDescent="0.15">
      <c r="A26" s="20">
        <v>20</v>
      </c>
      <c r="B26" s="19"/>
      <c r="C26" s="7"/>
      <c r="D26" s="13"/>
      <c r="E26" s="18" t="str">
        <f t="shared" si="0"/>
        <v/>
      </c>
      <c r="F26" s="13"/>
      <c r="G26" s="18" t="str">
        <f t="shared" si="1"/>
        <v/>
      </c>
      <c r="H26" s="13"/>
      <c r="I26" s="18" t="str">
        <f t="shared" si="2"/>
        <v/>
      </c>
      <c r="J26" s="13"/>
      <c r="K26" s="18" t="str">
        <f t="shared" si="3"/>
        <v/>
      </c>
      <c r="L26" s="19">
        <f t="shared" si="4"/>
        <v>0</v>
      </c>
    </row>
    <row r="27" spans="1:12" x14ac:dyDescent="0.15">
      <c r="A27" s="20">
        <v>21</v>
      </c>
      <c r="B27" s="19"/>
      <c r="C27" s="7"/>
      <c r="D27" s="13"/>
      <c r="E27" s="18" t="str">
        <f t="shared" si="0"/>
        <v/>
      </c>
      <c r="F27" s="13"/>
      <c r="G27" s="18" t="str">
        <f t="shared" si="1"/>
        <v/>
      </c>
      <c r="H27" s="13"/>
      <c r="I27" s="18" t="str">
        <f t="shared" si="2"/>
        <v/>
      </c>
      <c r="J27" s="13"/>
      <c r="K27" s="18" t="str">
        <f t="shared" si="3"/>
        <v/>
      </c>
      <c r="L27" s="19">
        <f t="shared" si="4"/>
        <v>0</v>
      </c>
    </row>
    <row r="28" spans="1:12" x14ac:dyDescent="0.15">
      <c r="A28" s="20">
        <v>22</v>
      </c>
      <c r="B28" s="19"/>
      <c r="C28" s="7"/>
      <c r="D28" s="13"/>
      <c r="E28" s="18" t="str">
        <f t="shared" si="0"/>
        <v/>
      </c>
      <c r="F28" s="13"/>
      <c r="G28" s="18" t="str">
        <f t="shared" si="1"/>
        <v/>
      </c>
      <c r="H28" s="13"/>
      <c r="I28" s="18" t="str">
        <f t="shared" si="2"/>
        <v/>
      </c>
      <c r="J28" s="13"/>
      <c r="K28" s="18" t="str">
        <f t="shared" si="3"/>
        <v/>
      </c>
      <c r="L28" s="19">
        <f t="shared" si="4"/>
        <v>0</v>
      </c>
    </row>
    <row r="29" spans="1:12" x14ac:dyDescent="0.15">
      <c r="A29" s="20">
        <v>23</v>
      </c>
      <c r="B29" s="19"/>
      <c r="C29" s="19"/>
      <c r="D29" s="17"/>
      <c r="E29" s="18" t="str">
        <f t="shared" si="0"/>
        <v/>
      </c>
      <c r="F29" s="17"/>
      <c r="G29" s="18" t="str">
        <f t="shared" si="1"/>
        <v/>
      </c>
      <c r="H29" s="17"/>
      <c r="I29" s="18" t="str">
        <f t="shared" si="2"/>
        <v/>
      </c>
      <c r="J29" s="17"/>
      <c r="K29" s="18" t="str">
        <f t="shared" si="3"/>
        <v/>
      </c>
      <c r="L29" s="19">
        <f t="shared" si="4"/>
        <v>0</v>
      </c>
    </row>
    <row r="30" spans="1:12" x14ac:dyDescent="0.15">
      <c r="A30" s="20">
        <v>24</v>
      </c>
      <c r="B30" s="19"/>
      <c r="C30" s="19"/>
      <c r="D30" s="17"/>
      <c r="E30" s="18" t="str">
        <f t="shared" si="0"/>
        <v/>
      </c>
      <c r="F30" s="17"/>
      <c r="G30" s="18" t="str">
        <f t="shared" si="1"/>
        <v/>
      </c>
      <c r="H30" s="17"/>
      <c r="I30" s="18" t="str">
        <f t="shared" si="2"/>
        <v/>
      </c>
      <c r="J30" s="17"/>
      <c r="K30" s="18" t="str">
        <f t="shared" si="3"/>
        <v/>
      </c>
      <c r="L30" s="19">
        <f t="shared" si="4"/>
        <v>0</v>
      </c>
    </row>
    <row r="32" spans="1:12" ht="15" customHeight="1" x14ac:dyDescent="0.15">
      <c r="J32" s="8" t="s">
        <v>21</v>
      </c>
    </row>
    <row r="33" spans="10:11" ht="15" customHeight="1" x14ac:dyDescent="0.15">
      <c r="J33" s="25">
        <v>1</v>
      </c>
      <c r="K33" s="24">
        <v>20</v>
      </c>
    </row>
    <row r="34" spans="10:11" ht="15" customHeight="1" x14ac:dyDescent="0.15">
      <c r="J34" s="25">
        <v>2</v>
      </c>
      <c r="K34" s="24">
        <v>15</v>
      </c>
    </row>
    <row r="35" spans="10:11" ht="15" customHeight="1" x14ac:dyDescent="0.15">
      <c r="J35" s="25">
        <v>3</v>
      </c>
      <c r="K35" s="24">
        <v>12</v>
      </c>
    </row>
    <row r="36" spans="10:11" ht="15" customHeight="1" x14ac:dyDescent="0.15">
      <c r="J36" s="25">
        <v>4</v>
      </c>
      <c r="K36" s="24">
        <v>10</v>
      </c>
    </row>
    <row r="37" spans="10:11" ht="15" customHeight="1" x14ac:dyDescent="0.15">
      <c r="J37" s="25">
        <v>5</v>
      </c>
      <c r="K37" s="24">
        <v>8</v>
      </c>
    </row>
    <row r="38" spans="10:11" ht="15" customHeight="1" x14ac:dyDescent="0.15">
      <c r="J38" s="25">
        <v>6</v>
      </c>
      <c r="K38" s="24">
        <v>6</v>
      </c>
    </row>
    <row r="39" spans="10:11" ht="15" customHeight="1" x14ac:dyDescent="0.15">
      <c r="J39" s="25">
        <v>7</v>
      </c>
      <c r="K39" s="24">
        <v>4</v>
      </c>
    </row>
    <row r="40" spans="10:11" ht="15" customHeight="1" x14ac:dyDescent="0.15">
      <c r="J40" s="25">
        <v>8</v>
      </c>
      <c r="K40" s="24">
        <v>3</v>
      </c>
    </row>
    <row r="41" spans="10:11" ht="15" customHeight="1" x14ac:dyDescent="0.15">
      <c r="J41" s="25">
        <v>9</v>
      </c>
      <c r="K41" s="24">
        <v>2</v>
      </c>
    </row>
    <row r="42" spans="10:11" ht="15" customHeight="1" x14ac:dyDescent="0.15">
      <c r="J42" s="25">
        <v>10</v>
      </c>
      <c r="K42" s="24">
        <v>1</v>
      </c>
    </row>
  </sheetData>
  <mergeCells count="12">
    <mergeCell ref="H5:I5"/>
    <mergeCell ref="J5:K5"/>
    <mergeCell ref="A3:L3"/>
    <mergeCell ref="A4:A6"/>
    <mergeCell ref="B4:B6"/>
    <mergeCell ref="C4:C6"/>
    <mergeCell ref="D4:E4"/>
    <mergeCell ref="F4:G4"/>
    <mergeCell ref="H4:I4"/>
    <mergeCell ref="J4:K4"/>
    <mergeCell ref="D5:E5"/>
    <mergeCell ref="F5:G5"/>
  </mergeCells>
  <phoneticPr fontId="1"/>
  <printOptions horizontalCentered="1"/>
  <pageMargins left="0.11811023622047245" right="0.11811023622047245" top="0.31496062992125984" bottom="0" header="0.31496062992125984" footer="0.31496062992125984"/>
  <pageSetup paperSize="9" scale="85" orientation="portrait" r:id="rId1"/>
  <rowBreaks count="1" manualBreakCount="1">
    <brk id="3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2"/>
  <sheetViews>
    <sheetView topLeftCell="A3" zoomScale="85" zoomScaleNormal="85" workbookViewId="0">
      <selection activeCell="O29" sqref="O29"/>
    </sheetView>
  </sheetViews>
  <sheetFormatPr defaultColWidth="9" defaultRowHeight="15" x14ac:dyDescent="0.15"/>
  <cols>
    <col min="1" max="1" width="7.5" style="8" customWidth="1"/>
    <col min="2" max="2" width="17.5" style="8" customWidth="1"/>
    <col min="3" max="3" width="6.125" style="8" customWidth="1"/>
    <col min="4" max="4" width="5.625" style="8" customWidth="1"/>
    <col min="5" max="5" width="6.625" style="8" customWidth="1"/>
    <col min="6" max="6" width="5.625" style="8" customWidth="1"/>
    <col min="7" max="7" width="6.625" style="8" customWidth="1"/>
    <col min="8" max="8" width="5.625" style="8" customWidth="1"/>
    <col min="9" max="9" width="6.625" style="8" customWidth="1"/>
    <col min="10" max="10" width="5.625" style="8" customWidth="1"/>
    <col min="11" max="11" width="6.625" style="8" customWidth="1"/>
    <col min="12" max="12" width="10" style="8" customWidth="1"/>
    <col min="13" max="13" width="12.5" style="8" customWidth="1"/>
    <col min="14" max="16384" width="9" style="8"/>
  </cols>
  <sheetData>
    <row r="1" spans="1:13" ht="18.75" customHeight="1" x14ac:dyDescent="0.15">
      <c r="A1" s="9" t="s">
        <v>48</v>
      </c>
    </row>
    <row r="2" spans="1:13" ht="15" customHeight="1" x14ac:dyDescent="0.15">
      <c r="A2" s="9"/>
    </row>
    <row r="3" spans="1:13" x14ac:dyDescent="0.15">
      <c r="A3" s="41" t="s">
        <v>61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1:13" ht="15" customHeight="1" x14ac:dyDescent="0.15">
      <c r="A4" s="44" t="s">
        <v>5</v>
      </c>
      <c r="B4" s="50" t="s">
        <v>0</v>
      </c>
      <c r="C4" s="44" t="s">
        <v>3</v>
      </c>
      <c r="D4" s="45" t="s">
        <v>41</v>
      </c>
      <c r="E4" s="45"/>
      <c r="F4" s="45" t="s">
        <v>64</v>
      </c>
      <c r="G4" s="45"/>
      <c r="H4" s="47" t="s">
        <v>45</v>
      </c>
      <c r="I4" s="48"/>
      <c r="J4" s="47" t="s">
        <v>49</v>
      </c>
      <c r="K4" s="48"/>
      <c r="L4" s="10" t="s">
        <v>24</v>
      </c>
      <c r="M4" s="26" t="s">
        <v>32</v>
      </c>
    </row>
    <row r="5" spans="1:13" x14ac:dyDescent="0.15">
      <c r="A5" s="44"/>
      <c r="B5" s="50"/>
      <c r="C5" s="45"/>
      <c r="D5" s="49">
        <v>3</v>
      </c>
      <c r="E5" s="49"/>
      <c r="F5" s="46">
        <v>1</v>
      </c>
      <c r="G5" s="46"/>
      <c r="H5" s="46">
        <v>3</v>
      </c>
      <c r="I5" s="46"/>
      <c r="J5" s="49">
        <v>2</v>
      </c>
      <c r="K5" s="49"/>
      <c r="L5" s="23">
        <f>ROUNDDOWN(AVERAGEIF(D5:K5,"&lt;&gt;0"),0)</f>
        <v>2</v>
      </c>
      <c r="M5" s="27">
        <f>IF(L5&lt;2,0,IF(L5&lt;4,1,IF(L5&lt;6,2,IF(L5&lt;8,3,3))))</f>
        <v>1</v>
      </c>
    </row>
    <row r="6" spans="1:13" x14ac:dyDescent="0.15">
      <c r="A6" s="44"/>
      <c r="B6" s="50"/>
      <c r="C6" s="45"/>
      <c r="D6" s="11" t="s">
        <v>1</v>
      </c>
      <c r="E6" s="12" t="s">
        <v>2</v>
      </c>
      <c r="F6" s="11" t="s">
        <v>1</v>
      </c>
      <c r="G6" s="12" t="s">
        <v>2</v>
      </c>
      <c r="H6" s="11" t="s">
        <v>1</v>
      </c>
      <c r="I6" s="12" t="s">
        <v>2</v>
      </c>
      <c r="J6" s="11" t="s">
        <v>1</v>
      </c>
      <c r="K6" s="12" t="s">
        <v>2</v>
      </c>
      <c r="L6" s="10" t="s">
        <v>27</v>
      </c>
    </row>
    <row r="7" spans="1:13" ht="15" customHeight="1" x14ac:dyDescent="0.15">
      <c r="A7" s="20">
        <v>1</v>
      </c>
      <c r="B7" s="19" t="s">
        <v>73</v>
      </c>
      <c r="C7" s="7">
        <v>52</v>
      </c>
      <c r="D7" s="13">
        <v>1</v>
      </c>
      <c r="E7" s="18">
        <f>IFERROR(VLOOKUP(D7,$J$43:$K$52,2,FALSE),"")</f>
        <v>20</v>
      </c>
      <c r="F7" s="13"/>
      <c r="G7" s="18" t="str">
        <f>IFERROR(VLOOKUP(F7,$J$43:$K$52,2,FALSE),"")</f>
        <v/>
      </c>
      <c r="H7" s="13">
        <v>1</v>
      </c>
      <c r="I7" s="18">
        <f>IFERROR(VLOOKUP(H7,$J$43:$K$52,2,FALSE),"")</f>
        <v>20</v>
      </c>
      <c r="J7" s="13"/>
      <c r="K7" s="18" t="str">
        <f>IFERROR(VLOOKUP(J7,$J$43:$K$52,2,FALSE),"")</f>
        <v/>
      </c>
      <c r="L7" s="19">
        <f t="shared" ref="L7:L9" si="0">SUM(E7,G7,I7,K7)</f>
        <v>40</v>
      </c>
    </row>
    <row r="8" spans="1:13" x14ac:dyDescent="0.15">
      <c r="A8" s="20">
        <v>2</v>
      </c>
      <c r="B8" s="19" t="s">
        <v>267</v>
      </c>
      <c r="C8" s="7">
        <v>5</v>
      </c>
      <c r="D8" s="13"/>
      <c r="E8" s="18" t="str">
        <f>IFERROR(VLOOKUP(D8,$J$43:$K$52,2,FALSE),"")</f>
        <v/>
      </c>
      <c r="F8" s="13"/>
      <c r="G8" s="18" t="str">
        <f>IFERROR(VLOOKUP(F8,$J$43:$K$52,2,FALSE),"")</f>
        <v/>
      </c>
      <c r="H8" s="13"/>
      <c r="I8" s="18" t="str">
        <f>IFERROR(VLOOKUP(H8,$J$43:$K$52,2,FALSE),"")</f>
        <v/>
      </c>
      <c r="J8" s="13">
        <v>1</v>
      </c>
      <c r="K8" s="18">
        <f>IFERROR(VLOOKUP(J8,$J$43:$K$52,2,FALSE),"")</f>
        <v>20</v>
      </c>
      <c r="L8" s="19">
        <f t="shared" si="0"/>
        <v>20</v>
      </c>
    </row>
    <row r="9" spans="1:13" x14ac:dyDescent="0.15">
      <c r="A9" s="20">
        <v>3</v>
      </c>
      <c r="B9" s="19"/>
      <c r="C9" s="19"/>
      <c r="D9" s="17"/>
      <c r="E9" s="18" t="str">
        <f>IFERROR(VLOOKUP(D9,$J$43:$K$52,2,FALSE),"")</f>
        <v/>
      </c>
      <c r="F9" s="17"/>
      <c r="G9" s="18" t="str">
        <f>IFERROR(VLOOKUP(F9,$J$43:$K$52,2,FALSE),"")</f>
        <v/>
      </c>
      <c r="H9" s="17"/>
      <c r="I9" s="18" t="str">
        <f>IFERROR(VLOOKUP(H9,$J$43:$K$52,2,FALSE),"")</f>
        <v/>
      </c>
      <c r="J9" s="17"/>
      <c r="K9" s="18" t="str">
        <f>IFERROR(VLOOKUP(J9,$J$43:$K$52,2,FALSE),"")</f>
        <v/>
      </c>
      <c r="L9" s="19">
        <f t="shared" si="0"/>
        <v>0</v>
      </c>
    </row>
    <row r="10" spans="1:13" x14ac:dyDescent="0.15">
      <c r="A10" s="20">
        <v>4</v>
      </c>
      <c r="B10" s="19"/>
      <c r="C10" s="7"/>
      <c r="D10" s="13"/>
      <c r="E10" s="18" t="str">
        <f>IFERROR(VLOOKUP(D10,$J$43:$K$52,2,FALSE),"")</f>
        <v/>
      </c>
      <c r="F10" s="13"/>
      <c r="G10" s="18" t="str">
        <f>IFERROR(VLOOKUP(F10,$J$43:$K$52,2,FALSE),"")</f>
        <v/>
      </c>
      <c r="H10" s="13"/>
      <c r="I10" s="18" t="str">
        <f>IFERROR(VLOOKUP(H10,$J$43:$K$52,2,FALSE),"")</f>
        <v/>
      </c>
      <c r="J10" s="13"/>
      <c r="K10" s="18" t="str">
        <f>IFERROR(VLOOKUP(J10,$J$43:$K$52,2,FALSE),"")</f>
        <v/>
      </c>
      <c r="L10" s="19">
        <f>SUM(E10,G10,I10,K10)</f>
        <v>0</v>
      </c>
    </row>
    <row r="11" spans="1:13" x14ac:dyDescent="0.15">
      <c r="A11" s="20">
        <v>5</v>
      </c>
      <c r="B11" s="19"/>
      <c r="C11" s="7"/>
      <c r="D11" s="13"/>
      <c r="E11" s="18" t="str">
        <f>IFERROR(VLOOKUP(D11,$J$43:$K$52,2,FALSE),"")</f>
        <v/>
      </c>
      <c r="F11" s="13"/>
      <c r="G11" s="18" t="str">
        <f>IFERROR(VLOOKUP(F11,$J$43:$K$52,2,FALSE),"")</f>
        <v/>
      </c>
      <c r="H11" s="13"/>
      <c r="I11" s="18" t="str">
        <f>IFERROR(VLOOKUP(H11,$J$43:$K$52,2,FALSE),"")</f>
        <v/>
      </c>
      <c r="J11" s="13"/>
      <c r="K11" s="18" t="str">
        <f>IFERROR(VLOOKUP(J11,$J$43:$K$52,2,FALSE),"")</f>
        <v/>
      </c>
      <c r="L11" s="19">
        <f>SUM(E11,G11,I11,K11)</f>
        <v>0</v>
      </c>
    </row>
    <row r="13" spans="1:13" x14ac:dyDescent="0.15">
      <c r="A13" s="41" t="s">
        <v>62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3"/>
    </row>
    <row r="14" spans="1:13" ht="15" customHeight="1" x14ac:dyDescent="0.15">
      <c r="A14" s="44" t="s">
        <v>5</v>
      </c>
      <c r="B14" s="50" t="s">
        <v>0</v>
      </c>
      <c r="C14" s="44" t="s">
        <v>3</v>
      </c>
      <c r="D14" s="45" t="s">
        <v>41</v>
      </c>
      <c r="E14" s="45"/>
      <c r="F14" s="45" t="s">
        <v>64</v>
      </c>
      <c r="G14" s="45"/>
      <c r="H14" s="47" t="s">
        <v>45</v>
      </c>
      <c r="I14" s="48"/>
      <c r="J14" s="47" t="s">
        <v>49</v>
      </c>
      <c r="K14" s="48"/>
      <c r="L14" s="10" t="s">
        <v>24</v>
      </c>
      <c r="M14" s="26" t="s">
        <v>32</v>
      </c>
    </row>
    <row r="15" spans="1:13" x14ac:dyDescent="0.15">
      <c r="A15" s="44"/>
      <c r="B15" s="50"/>
      <c r="C15" s="45"/>
      <c r="D15" s="49">
        <v>1</v>
      </c>
      <c r="E15" s="49"/>
      <c r="F15" s="46">
        <v>4</v>
      </c>
      <c r="G15" s="46"/>
      <c r="H15" s="46">
        <v>4</v>
      </c>
      <c r="I15" s="46"/>
      <c r="J15" s="49">
        <v>2</v>
      </c>
      <c r="K15" s="49"/>
      <c r="L15" s="23">
        <f>ROUNDDOWN(AVERAGEIF(D15:K15,"&lt;&gt;0"),0)</f>
        <v>2</v>
      </c>
      <c r="M15" s="27">
        <f>IF(L15&lt;2,0,IF(L15&lt;4,1,IF(L15&lt;6,2,IF(L15&lt;8,3,3))))</f>
        <v>1</v>
      </c>
    </row>
    <row r="16" spans="1:13" x14ac:dyDescent="0.15">
      <c r="A16" s="44"/>
      <c r="B16" s="50"/>
      <c r="C16" s="45"/>
      <c r="D16" s="11" t="s">
        <v>1</v>
      </c>
      <c r="E16" s="12" t="s">
        <v>2</v>
      </c>
      <c r="F16" s="11" t="s">
        <v>1</v>
      </c>
      <c r="G16" s="12" t="s">
        <v>2</v>
      </c>
      <c r="H16" s="11" t="s">
        <v>1</v>
      </c>
      <c r="I16" s="12" t="s">
        <v>2</v>
      </c>
      <c r="J16" s="11" t="s">
        <v>1</v>
      </c>
      <c r="K16" s="12" t="s">
        <v>2</v>
      </c>
      <c r="L16" s="10" t="s">
        <v>27</v>
      </c>
    </row>
    <row r="17" spans="1:13" x14ac:dyDescent="0.15">
      <c r="A17" s="20">
        <v>1</v>
      </c>
      <c r="B17" s="19" t="s">
        <v>229</v>
      </c>
      <c r="C17" s="7">
        <v>54</v>
      </c>
      <c r="D17" s="13"/>
      <c r="E17" s="18" t="str">
        <f>IFERROR(VLOOKUP(D17,$J$43:$K$52,2,FALSE),"")</f>
        <v/>
      </c>
      <c r="F17" s="13">
        <v>2</v>
      </c>
      <c r="G17" s="18">
        <f>IFERROR(VLOOKUP(F17,$J$43:$K$52,2,FALSE),"")</f>
        <v>15</v>
      </c>
      <c r="H17" s="13">
        <v>2</v>
      </c>
      <c r="I17" s="18">
        <f>IFERROR(VLOOKUP(H17,$J$43:$K$52,2,FALSE),"")</f>
        <v>15</v>
      </c>
      <c r="J17" s="13">
        <v>1</v>
      </c>
      <c r="K17" s="18">
        <f>IFERROR(VLOOKUP(J17,$J$43:$K$52,2,FALSE),"")</f>
        <v>20</v>
      </c>
      <c r="L17" s="19">
        <f>SUM(E17,G17,I17,K17)</f>
        <v>50</v>
      </c>
    </row>
    <row r="18" spans="1:13" x14ac:dyDescent="0.15">
      <c r="A18" s="20">
        <v>2</v>
      </c>
      <c r="B18" s="19" t="s">
        <v>260</v>
      </c>
      <c r="C18" s="19">
        <v>24</v>
      </c>
      <c r="D18" s="17"/>
      <c r="E18" s="18" t="str">
        <f>IFERROR(VLOOKUP(D18,$J$43:$K$52,2,FALSE),"")</f>
        <v/>
      </c>
      <c r="F18" s="17"/>
      <c r="G18" s="18" t="str">
        <f>IFERROR(VLOOKUP(F18,$J$43:$K$52,2,FALSE),"")</f>
        <v/>
      </c>
      <c r="H18" s="17">
        <v>1</v>
      </c>
      <c r="I18" s="18">
        <f>IFERROR(VLOOKUP(H18,$J$43:$K$52,2,FALSE),"")</f>
        <v>20</v>
      </c>
      <c r="J18" s="17"/>
      <c r="K18" s="18" t="str">
        <f>IFERROR(VLOOKUP(J18,$J$43:$K$52,2,FALSE),"")</f>
        <v/>
      </c>
      <c r="L18" s="19">
        <f>SUM(E18,G18,I18,K18)</f>
        <v>20</v>
      </c>
    </row>
    <row r="19" spans="1:13" x14ac:dyDescent="0.15">
      <c r="A19" s="20">
        <v>3</v>
      </c>
      <c r="B19" s="19" t="s">
        <v>228</v>
      </c>
      <c r="C19" s="7">
        <v>53</v>
      </c>
      <c r="D19" s="13"/>
      <c r="E19" s="18" t="str">
        <f>IFERROR(VLOOKUP(D19,$J$43:$K$52,2,FALSE),"")</f>
        <v/>
      </c>
      <c r="F19" s="13">
        <v>1</v>
      </c>
      <c r="G19" s="18">
        <f>IFERROR(VLOOKUP(F19,$J$43:$K$52,2,FALSE),"")</f>
        <v>20</v>
      </c>
      <c r="H19" s="13"/>
      <c r="I19" s="18" t="str">
        <f>IFERROR(VLOOKUP(H19,$J$43:$K$52,2,FALSE),"")</f>
        <v/>
      </c>
      <c r="J19" s="13"/>
      <c r="K19" s="18" t="str">
        <f>IFERROR(VLOOKUP(J19,$J$43:$K$52,2,FALSE),"")</f>
        <v/>
      </c>
      <c r="L19" s="19">
        <f t="shared" ref="L19" si="1">SUM(E19,G19,I19,K19)</f>
        <v>20</v>
      </c>
    </row>
    <row r="20" spans="1:13" x14ac:dyDescent="0.15">
      <c r="A20" s="20">
        <v>4</v>
      </c>
      <c r="B20" s="19"/>
      <c r="C20" s="7"/>
      <c r="D20" s="13"/>
      <c r="E20" s="18" t="str">
        <f>IFERROR(VLOOKUP(D20,$J$43:$K$52,2,FALSE),"")</f>
        <v/>
      </c>
      <c r="F20" s="13"/>
      <c r="G20" s="18" t="str">
        <f>IFERROR(VLOOKUP(F20,$J$43:$K$52,2,FALSE),"")</f>
        <v/>
      </c>
      <c r="H20" s="13"/>
      <c r="I20" s="18" t="str">
        <f>IFERROR(VLOOKUP(H20,$J$43:$K$52,2,FALSE),"")</f>
        <v/>
      </c>
      <c r="J20" s="13"/>
      <c r="K20" s="18" t="str">
        <f>IFERROR(VLOOKUP(J20,$J$43:$K$52,2,FALSE),"")</f>
        <v/>
      </c>
      <c r="L20" s="19">
        <f>SUM(E20,G20,I20,K20)</f>
        <v>0</v>
      </c>
    </row>
    <row r="21" spans="1:13" x14ac:dyDescent="0.15">
      <c r="A21" s="20">
        <v>5</v>
      </c>
      <c r="B21" s="19"/>
      <c r="C21" s="7"/>
      <c r="D21" s="13"/>
      <c r="E21" s="18" t="str">
        <f>IFERROR(VLOOKUP(D21,$J$43:$K$52,2,FALSE),"")</f>
        <v/>
      </c>
      <c r="F21" s="13"/>
      <c r="G21" s="18" t="str">
        <f>IFERROR(VLOOKUP(F21,$J$43:$K$52,2,FALSE),"")</f>
        <v/>
      </c>
      <c r="H21" s="13"/>
      <c r="I21" s="18" t="str">
        <f>IFERROR(VLOOKUP(H21,$J$43:$K$52,2,FALSE),"")</f>
        <v/>
      </c>
      <c r="J21" s="13"/>
      <c r="K21" s="18" t="str">
        <f>IFERROR(VLOOKUP(J21,$J$43:$K$52,2,FALSE),"")</f>
        <v/>
      </c>
      <c r="L21" s="19">
        <f>SUM(E21,G21,I21,K21)</f>
        <v>0</v>
      </c>
    </row>
    <row r="23" spans="1:13" x14ac:dyDescent="0.15">
      <c r="A23" s="41" t="s">
        <v>63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3"/>
    </row>
    <row r="24" spans="1:13" ht="15" customHeight="1" x14ac:dyDescent="0.15">
      <c r="A24" s="44" t="s">
        <v>5</v>
      </c>
      <c r="B24" s="50" t="s">
        <v>0</v>
      </c>
      <c r="C24" s="44" t="s">
        <v>3</v>
      </c>
      <c r="D24" s="45" t="s">
        <v>41</v>
      </c>
      <c r="E24" s="45"/>
      <c r="F24" s="45" t="s">
        <v>64</v>
      </c>
      <c r="G24" s="45"/>
      <c r="H24" s="47" t="s">
        <v>45</v>
      </c>
      <c r="I24" s="48"/>
      <c r="J24" s="47" t="s">
        <v>49</v>
      </c>
      <c r="K24" s="48"/>
      <c r="L24" s="10" t="s">
        <v>24</v>
      </c>
      <c r="M24" s="26" t="s">
        <v>32</v>
      </c>
    </row>
    <row r="25" spans="1:13" x14ac:dyDescent="0.15">
      <c r="A25" s="44"/>
      <c r="B25" s="50"/>
      <c r="C25" s="45"/>
      <c r="D25" s="49">
        <v>7</v>
      </c>
      <c r="E25" s="49"/>
      <c r="F25" s="46">
        <v>6</v>
      </c>
      <c r="G25" s="46"/>
      <c r="H25" s="46">
        <v>6</v>
      </c>
      <c r="I25" s="46"/>
      <c r="J25" s="49">
        <v>4</v>
      </c>
      <c r="K25" s="49"/>
      <c r="L25" s="23">
        <f>ROUNDDOWN(AVERAGEIF(D25:K25,"&lt;&gt;0"),0)</f>
        <v>5</v>
      </c>
      <c r="M25" s="27">
        <f>IF(L25&lt;2,0,IF(L25&lt;4,1,IF(L25&lt;6,2,IF(L25&lt;8,3,3))))</f>
        <v>2</v>
      </c>
    </row>
    <row r="26" spans="1:13" x14ac:dyDescent="0.15">
      <c r="A26" s="44"/>
      <c r="B26" s="50"/>
      <c r="C26" s="45"/>
      <c r="D26" s="11" t="s">
        <v>1</v>
      </c>
      <c r="E26" s="12" t="s">
        <v>2</v>
      </c>
      <c r="F26" s="11" t="s">
        <v>1</v>
      </c>
      <c r="G26" s="12" t="s">
        <v>2</v>
      </c>
      <c r="H26" s="11" t="s">
        <v>1</v>
      </c>
      <c r="I26" s="12" t="s">
        <v>2</v>
      </c>
      <c r="J26" s="11" t="s">
        <v>1</v>
      </c>
      <c r="K26" s="12" t="s">
        <v>2</v>
      </c>
      <c r="L26" s="10" t="s">
        <v>27</v>
      </c>
    </row>
    <row r="27" spans="1:13" ht="15" customHeight="1" x14ac:dyDescent="0.15">
      <c r="A27" s="20">
        <v>1</v>
      </c>
      <c r="B27" s="19" t="s">
        <v>74</v>
      </c>
      <c r="C27" s="7">
        <v>338</v>
      </c>
      <c r="D27" s="13">
        <v>1</v>
      </c>
      <c r="E27" s="18">
        <f t="shared" ref="E27:E36" si="2">IFERROR(VLOOKUP(D27,$J$43:$K$52,2,FALSE),"")</f>
        <v>20</v>
      </c>
      <c r="F27" s="13">
        <v>1</v>
      </c>
      <c r="G27" s="18">
        <f t="shared" ref="G27:G36" si="3">IFERROR(VLOOKUP(F27,$J$43:$K$52,2,FALSE),"")</f>
        <v>20</v>
      </c>
      <c r="H27" s="13">
        <v>1</v>
      </c>
      <c r="I27" s="18">
        <f t="shared" ref="I27:I36" si="4">IFERROR(VLOOKUP(H27,$J$43:$K$52,2,FALSE),"")</f>
        <v>20</v>
      </c>
      <c r="J27" s="13">
        <v>1</v>
      </c>
      <c r="K27" s="18">
        <f t="shared" ref="K27:K36" si="5">IFERROR(VLOOKUP(J27,$J$43:$K$52,2,FALSE),"")</f>
        <v>20</v>
      </c>
      <c r="L27" s="19">
        <f t="shared" ref="L27:L32" si="6">SUM(E27,G27,I27,K27)</f>
        <v>80</v>
      </c>
    </row>
    <row r="28" spans="1:13" x14ac:dyDescent="0.15">
      <c r="A28" s="20">
        <v>2</v>
      </c>
      <c r="B28" s="19" t="s">
        <v>75</v>
      </c>
      <c r="C28" s="7">
        <v>23</v>
      </c>
      <c r="D28" s="13">
        <v>2</v>
      </c>
      <c r="E28" s="18">
        <f t="shared" si="2"/>
        <v>15</v>
      </c>
      <c r="F28" s="13">
        <v>2</v>
      </c>
      <c r="G28" s="18">
        <f t="shared" si="3"/>
        <v>15</v>
      </c>
      <c r="H28" s="13"/>
      <c r="I28" s="18" t="str">
        <f t="shared" si="4"/>
        <v/>
      </c>
      <c r="J28" s="13">
        <v>2</v>
      </c>
      <c r="K28" s="18">
        <f t="shared" si="5"/>
        <v>15</v>
      </c>
      <c r="L28" s="19">
        <f t="shared" si="6"/>
        <v>45</v>
      </c>
    </row>
    <row r="29" spans="1:13" x14ac:dyDescent="0.15">
      <c r="A29" s="20">
        <v>3</v>
      </c>
      <c r="B29" s="19" t="s">
        <v>76</v>
      </c>
      <c r="C29" s="19">
        <v>33</v>
      </c>
      <c r="D29" s="17">
        <v>3</v>
      </c>
      <c r="E29" s="18">
        <f t="shared" si="2"/>
        <v>12</v>
      </c>
      <c r="F29" s="17">
        <v>3</v>
      </c>
      <c r="G29" s="18">
        <f t="shared" si="3"/>
        <v>12</v>
      </c>
      <c r="H29" s="17"/>
      <c r="I29" s="18" t="str">
        <f t="shared" si="4"/>
        <v/>
      </c>
      <c r="J29" s="17"/>
      <c r="K29" s="18" t="str">
        <f t="shared" si="5"/>
        <v/>
      </c>
      <c r="L29" s="19">
        <f t="shared" si="6"/>
        <v>24</v>
      </c>
    </row>
    <row r="30" spans="1:13" x14ac:dyDescent="0.15">
      <c r="A30" s="20">
        <v>4</v>
      </c>
      <c r="B30" s="19" t="s">
        <v>261</v>
      </c>
      <c r="C30" s="7">
        <v>904</v>
      </c>
      <c r="D30" s="13"/>
      <c r="E30" s="18" t="str">
        <f t="shared" si="2"/>
        <v/>
      </c>
      <c r="F30" s="13"/>
      <c r="G30" s="18" t="str">
        <f t="shared" si="3"/>
        <v/>
      </c>
      <c r="H30" s="13">
        <v>2</v>
      </c>
      <c r="I30" s="18">
        <f t="shared" si="4"/>
        <v>15</v>
      </c>
      <c r="J30" s="13"/>
      <c r="K30" s="18" t="str">
        <f t="shared" si="5"/>
        <v/>
      </c>
      <c r="L30" s="19">
        <f>SUM(E30,G30,I30,K30)</f>
        <v>15</v>
      </c>
    </row>
    <row r="31" spans="1:13" x14ac:dyDescent="0.15">
      <c r="A31" s="20">
        <v>5</v>
      </c>
      <c r="B31" s="19" t="s">
        <v>262</v>
      </c>
      <c r="C31" s="7">
        <v>100</v>
      </c>
      <c r="D31" s="13"/>
      <c r="E31" s="18" t="str">
        <f t="shared" si="2"/>
        <v/>
      </c>
      <c r="F31" s="13"/>
      <c r="G31" s="18" t="str">
        <f t="shared" si="3"/>
        <v/>
      </c>
      <c r="H31" s="13">
        <v>3</v>
      </c>
      <c r="I31" s="18">
        <f t="shared" si="4"/>
        <v>12</v>
      </c>
      <c r="J31" s="13"/>
      <c r="K31" s="18" t="str">
        <f t="shared" si="5"/>
        <v/>
      </c>
      <c r="L31" s="19">
        <f>SUM(E31,G31,I31,K31)</f>
        <v>12</v>
      </c>
    </row>
    <row r="32" spans="1:13" x14ac:dyDescent="0.15">
      <c r="A32" s="20">
        <v>6</v>
      </c>
      <c r="B32" s="19"/>
      <c r="C32" s="7"/>
      <c r="D32" s="13"/>
      <c r="E32" s="18" t="str">
        <f t="shared" si="2"/>
        <v/>
      </c>
      <c r="F32" s="13"/>
      <c r="G32" s="18" t="str">
        <f t="shared" si="3"/>
        <v/>
      </c>
      <c r="H32" s="13"/>
      <c r="I32" s="18" t="str">
        <f t="shared" si="4"/>
        <v/>
      </c>
      <c r="J32" s="13"/>
      <c r="K32" s="18" t="str">
        <f t="shared" si="5"/>
        <v/>
      </c>
      <c r="L32" s="19">
        <f t="shared" si="6"/>
        <v>0</v>
      </c>
    </row>
    <row r="33" spans="1:12" x14ac:dyDescent="0.15">
      <c r="A33" s="20">
        <v>7</v>
      </c>
      <c r="B33" s="19"/>
      <c r="C33" s="7"/>
      <c r="D33" s="13"/>
      <c r="E33" s="18" t="str">
        <f t="shared" si="2"/>
        <v/>
      </c>
      <c r="F33" s="13"/>
      <c r="G33" s="18" t="str">
        <f t="shared" si="3"/>
        <v/>
      </c>
      <c r="H33" s="13"/>
      <c r="I33" s="18" t="str">
        <f t="shared" si="4"/>
        <v/>
      </c>
      <c r="J33" s="13"/>
      <c r="K33" s="18" t="str">
        <f t="shared" si="5"/>
        <v/>
      </c>
      <c r="L33" s="19">
        <f>SUM(E33,G33,I33,K33)</f>
        <v>0</v>
      </c>
    </row>
    <row r="34" spans="1:12" x14ac:dyDescent="0.15">
      <c r="A34" s="20">
        <v>8</v>
      </c>
      <c r="B34" s="19"/>
      <c r="C34" s="7"/>
      <c r="D34" s="13"/>
      <c r="E34" s="18" t="str">
        <f t="shared" si="2"/>
        <v/>
      </c>
      <c r="F34" s="13"/>
      <c r="G34" s="18" t="str">
        <f t="shared" si="3"/>
        <v/>
      </c>
      <c r="H34" s="13"/>
      <c r="I34" s="18" t="str">
        <f t="shared" si="4"/>
        <v/>
      </c>
      <c r="J34" s="13"/>
      <c r="K34" s="18" t="str">
        <f t="shared" si="5"/>
        <v/>
      </c>
      <c r="L34" s="19">
        <f>SUM(E34,G34,I34,K34)</f>
        <v>0</v>
      </c>
    </row>
    <row r="35" spans="1:12" x14ac:dyDescent="0.15">
      <c r="A35" s="20">
        <v>9</v>
      </c>
      <c r="B35" s="19"/>
      <c r="C35" s="7"/>
      <c r="D35" s="13"/>
      <c r="E35" s="18" t="str">
        <f t="shared" si="2"/>
        <v/>
      </c>
      <c r="F35" s="13"/>
      <c r="G35" s="18" t="str">
        <f t="shared" si="3"/>
        <v/>
      </c>
      <c r="H35" s="13"/>
      <c r="I35" s="18" t="str">
        <f t="shared" si="4"/>
        <v/>
      </c>
      <c r="J35" s="13"/>
      <c r="K35" s="18" t="str">
        <f t="shared" si="5"/>
        <v/>
      </c>
      <c r="L35" s="19">
        <f>SUM(E35,G35,I35,K35)</f>
        <v>0</v>
      </c>
    </row>
    <row r="36" spans="1:12" x14ac:dyDescent="0.15">
      <c r="A36" s="20">
        <v>10</v>
      </c>
      <c r="B36" s="19"/>
      <c r="C36" s="7"/>
      <c r="D36" s="13"/>
      <c r="E36" s="18" t="str">
        <f t="shared" si="2"/>
        <v/>
      </c>
      <c r="F36" s="13"/>
      <c r="G36" s="18" t="str">
        <f t="shared" si="3"/>
        <v/>
      </c>
      <c r="H36" s="13"/>
      <c r="I36" s="18" t="str">
        <f t="shared" si="4"/>
        <v/>
      </c>
      <c r="J36" s="13"/>
      <c r="K36" s="18" t="str">
        <f t="shared" si="5"/>
        <v/>
      </c>
      <c r="L36" s="19">
        <f>SUM(E36,G36,I36,K36)</f>
        <v>0</v>
      </c>
    </row>
    <row r="37" spans="1:12" x14ac:dyDescent="0.15">
      <c r="A37" s="20">
        <v>11</v>
      </c>
      <c r="B37" s="19"/>
      <c r="C37" s="7"/>
      <c r="D37" s="13"/>
      <c r="E37" s="18" t="str">
        <f t="shared" ref="E37:E40" si="7">IFERROR(VLOOKUP(D37,$J$43:$K$52,2,FALSE),"")</f>
        <v/>
      </c>
      <c r="F37" s="13"/>
      <c r="G37" s="18" t="str">
        <f t="shared" ref="G37:G40" si="8">IFERROR(VLOOKUP(F37,$J$43:$K$52,2,FALSE),"")</f>
        <v/>
      </c>
      <c r="H37" s="13"/>
      <c r="I37" s="18" t="str">
        <f t="shared" ref="I37:I40" si="9">IFERROR(VLOOKUP(H37,$J$43:$K$52,2,FALSE),"")</f>
        <v/>
      </c>
      <c r="J37" s="13"/>
      <c r="K37" s="18" t="str">
        <f t="shared" ref="K37:K40" si="10">IFERROR(VLOOKUP(J37,$J$43:$K$52,2,FALSE),"")</f>
        <v/>
      </c>
      <c r="L37" s="19">
        <f t="shared" ref="L37:L38" si="11">SUM(E37,G37,I37,K37)</f>
        <v>0</v>
      </c>
    </row>
    <row r="38" spans="1:12" x14ac:dyDescent="0.15">
      <c r="A38" s="20">
        <v>12</v>
      </c>
      <c r="B38" s="19"/>
      <c r="C38" s="7"/>
      <c r="D38" s="17"/>
      <c r="E38" s="18" t="str">
        <f t="shared" si="7"/>
        <v/>
      </c>
      <c r="F38" s="13"/>
      <c r="G38" s="18" t="str">
        <f t="shared" si="8"/>
        <v/>
      </c>
      <c r="H38" s="13"/>
      <c r="I38" s="18" t="str">
        <f t="shared" si="9"/>
        <v/>
      </c>
      <c r="J38" s="17"/>
      <c r="K38" s="18" t="str">
        <f t="shared" si="10"/>
        <v/>
      </c>
      <c r="L38" s="19">
        <f t="shared" si="11"/>
        <v>0</v>
      </c>
    </row>
    <row r="39" spans="1:12" x14ac:dyDescent="0.15">
      <c r="A39" s="20">
        <v>13</v>
      </c>
      <c r="B39" s="19"/>
      <c r="C39" s="7"/>
      <c r="D39" s="13"/>
      <c r="E39" s="18" t="str">
        <f t="shared" si="7"/>
        <v/>
      </c>
      <c r="F39" s="13"/>
      <c r="G39" s="18" t="str">
        <f t="shared" si="8"/>
        <v/>
      </c>
      <c r="H39" s="13"/>
      <c r="I39" s="18" t="str">
        <f t="shared" si="9"/>
        <v/>
      </c>
      <c r="J39" s="13"/>
      <c r="K39" s="18" t="str">
        <f t="shared" si="10"/>
        <v/>
      </c>
      <c r="L39" s="19">
        <f t="shared" ref="L39:L40" si="12">SUM(E39,G39,I39,K39)</f>
        <v>0</v>
      </c>
    </row>
    <row r="40" spans="1:12" x14ac:dyDescent="0.15">
      <c r="A40" s="20">
        <v>14</v>
      </c>
      <c r="B40" s="19"/>
      <c r="C40" s="7"/>
      <c r="D40" s="13"/>
      <c r="E40" s="18" t="str">
        <f t="shared" si="7"/>
        <v/>
      </c>
      <c r="F40" s="13"/>
      <c r="G40" s="18" t="str">
        <f t="shared" si="8"/>
        <v/>
      </c>
      <c r="H40" s="13"/>
      <c r="I40" s="18" t="str">
        <f t="shared" si="9"/>
        <v/>
      </c>
      <c r="J40" s="13"/>
      <c r="K40" s="18" t="str">
        <f t="shared" si="10"/>
        <v/>
      </c>
      <c r="L40" s="19">
        <f t="shared" si="12"/>
        <v>0</v>
      </c>
    </row>
    <row r="42" spans="1:12" ht="15" customHeight="1" x14ac:dyDescent="0.15">
      <c r="J42" s="8" t="s">
        <v>21</v>
      </c>
    </row>
    <row r="43" spans="1:12" ht="15" customHeight="1" x14ac:dyDescent="0.15">
      <c r="J43" s="25">
        <v>1</v>
      </c>
      <c r="K43" s="24">
        <v>20</v>
      </c>
    </row>
    <row r="44" spans="1:12" ht="15" customHeight="1" x14ac:dyDescent="0.15">
      <c r="J44" s="25">
        <v>2</v>
      </c>
      <c r="K44" s="24">
        <v>15</v>
      </c>
    </row>
    <row r="45" spans="1:12" ht="15" customHeight="1" x14ac:dyDescent="0.15">
      <c r="J45" s="25">
        <v>3</v>
      </c>
      <c r="K45" s="24">
        <v>12</v>
      </c>
    </row>
    <row r="46" spans="1:12" ht="15" customHeight="1" x14ac:dyDescent="0.15">
      <c r="J46" s="25">
        <v>4</v>
      </c>
      <c r="K46" s="24">
        <v>10</v>
      </c>
    </row>
    <row r="47" spans="1:12" ht="15" customHeight="1" x14ac:dyDescent="0.15">
      <c r="J47" s="25">
        <v>5</v>
      </c>
      <c r="K47" s="24">
        <v>8</v>
      </c>
    </row>
    <row r="48" spans="1:12" ht="15" customHeight="1" x14ac:dyDescent="0.15">
      <c r="J48" s="25">
        <v>6</v>
      </c>
      <c r="K48" s="24">
        <v>6</v>
      </c>
    </row>
    <row r="49" spans="10:11" ht="15" customHeight="1" x14ac:dyDescent="0.15">
      <c r="J49" s="25">
        <v>7</v>
      </c>
      <c r="K49" s="24">
        <v>4</v>
      </c>
    </row>
    <row r="50" spans="10:11" ht="15" customHeight="1" x14ac:dyDescent="0.15">
      <c r="J50" s="25">
        <v>8</v>
      </c>
      <c r="K50" s="24">
        <v>3</v>
      </c>
    </row>
    <row r="51" spans="10:11" ht="15" customHeight="1" x14ac:dyDescent="0.15">
      <c r="J51" s="25">
        <v>9</v>
      </c>
      <c r="K51" s="24">
        <v>2</v>
      </c>
    </row>
    <row r="52" spans="10:11" ht="15" customHeight="1" x14ac:dyDescent="0.15">
      <c r="J52" s="25">
        <v>10</v>
      </c>
      <c r="K52" s="24">
        <v>1</v>
      </c>
    </row>
  </sheetData>
  <sortState xmlns:xlrd2="http://schemas.microsoft.com/office/spreadsheetml/2017/richdata2" ref="A28:M40">
    <sortCondition descending="1" ref="L28:L40"/>
  </sortState>
  <mergeCells count="36">
    <mergeCell ref="H25:I25"/>
    <mergeCell ref="J25:K25"/>
    <mergeCell ref="A23:L23"/>
    <mergeCell ref="A24:A26"/>
    <mergeCell ref="B24:B26"/>
    <mergeCell ref="C24:C26"/>
    <mergeCell ref="D24:E24"/>
    <mergeCell ref="F24:G24"/>
    <mergeCell ref="H24:I24"/>
    <mergeCell ref="J24:K24"/>
    <mergeCell ref="D25:E25"/>
    <mergeCell ref="F25:G25"/>
    <mergeCell ref="A13:L13"/>
    <mergeCell ref="A14:A16"/>
    <mergeCell ref="B14:B16"/>
    <mergeCell ref="C14:C16"/>
    <mergeCell ref="D14:E14"/>
    <mergeCell ref="F14:G14"/>
    <mergeCell ref="H14:I14"/>
    <mergeCell ref="J14:K14"/>
    <mergeCell ref="D15:E15"/>
    <mergeCell ref="F15:G15"/>
    <mergeCell ref="H15:I15"/>
    <mergeCell ref="J15:K15"/>
    <mergeCell ref="A3:L3"/>
    <mergeCell ref="A4:A6"/>
    <mergeCell ref="B4:B6"/>
    <mergeCell ref="C4:C6"/>
    <mergeCell ref="D4:E4"/>
    <mergeCell ref="F4:G4"/>
    <mergeCell ref="H4:I4"/>
    <mergeCell ref="J4:K4"/>
    <mergeCell ref="D5:E5"/>
    <mergeCell ref="F5:G5"/>
    <mergeCell ref="H5:I5"/>
    <mergeCell ref="J5:K5"/>
  </mergeCells>
  <phoneticPr fontId="1"/>
  <printOptions horizontalCentered="1"/>
  <pageMargins left="0.11811023622047245" right="0.11811023622047245" top="0.31496062992125984" bottom="0" header="0.31496062992125984" footer="0.31496062992125984"/>
  <pageSetup paperSize="9" scale="85" orientation="portrait" r:id="rId1"/>
  <rowBreaks count="1" manualBreakCount="1">
    <brk id="4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0"/>
  <sheetViews>
    <sheetView zoomScale="85" zoomScaleNormal="85" workbookViewId="0">
      <selection activeCell="P25" sqref="P25"/>
    </sheetView>
  </sheetViews>
  <sheetFormatPr defaultColWidth="9" defaultRowHeight="14.25" customHeight="1" x14ac:dyDescent="0.15"/>
  <cols>
    <col min="1" max="1" width="7.5" style="8" customWidth="1"/>
    <col min="2" max="2" width="17.5" style="8" customWidth="1"/>
    <col min="3" max="9" width="6.125" style="8" customWidth="1"/>
    <col min="10" max="10" width="10" style="8" customWidth="1"/>
    <col min="11" max="11" width="12.5" style="8" customWidth="1"/>
    <col min="12" max="16384" width="9" style="8"/>
  </cols>
  <sheetData>
    <row r="1" spans="1:13" ht="14.25" customHeight="1" x14ac:dyDescent="0.15">
      <c r="A1" s="9" t="s">
        <v>67</v>
      </c>
    </row>
    <row r="2" spans="1:13" ht="14.25" customHeight="1" x14ac:dyDescent="0.15">
      <c r="A2" s="9"/>
    </row>
    <row r="3" spans="1:13" ht="14.25" customHeight="1" x14ac:dyDescent="0.15">
      <c r="A3" s="41" t="s">
        <v>25</v>
      </c>
      <c r="B3" s="42"/>
      <c r="C3" s="42"/>
      <c r="D3" s="42"/>
      <c r="E3" s="42"/>
      <c r="F3" s="42"/>
      <c r="G3" s="42"/>
      <c r="H3" s="42"/>
      <c r="I3" s="42"/>
      <c r="J3" s="43"/>
    </row>
    <row r="4" spans="1:13" ht="14.25" customHeight="1" x14ac:dyDescent="0.15">
      <c r="A4" s="44" t="s">
        <v>5</v>
      </c>
      <c r="B4" s="45" t="s">
        <v>0</v>
      </c>
      <c r="C4" s="44" t="s">
        <v>3</v>
      </c>
      <c r="D4" s="45" t="s">
        <v>41</v>
      </c>
      <c r="E4" s="45"/>
      <c r="F4" s="45" t="s">
        <v>45</v>
      </c>
      <c r="G4" s="45"/>
      <c r="H4" s="45"/>
      <c r="I4" s="45"/>
      <c r="J4" s="10" t="s">
        <v>22</v>
      </c>
      <c r="K4" s="33" t="s">
        <v>32</v>
      </c>
      <c r="M4" s="8" t="s">
        <v>69</v>
      </c>
    </row>
    <row r="5" spans="1:13" ht="14.25" customHeight="1" x14ac:dyDescent="0.15">
      <c r="A5" s="44"/>
      <c r="B5" s="45"/>
      <c r="C5" s="45"/>
      <c r="D5" s="46">
        <v>8</v>
      </c>
      <c r="E5" s="46"/>
      <c r="F5" s="46">
        <v>8</v>
      </c>
      <c r="G5" s="46"/>
      <c r="H5" s="46"/>
      <c r="I5" s="46"/>
      <c r="J5" s="23">
        <f>ROUNDDOWN(AVERAGEIF(D5:I5,"&lt;&gt;0"),0)</f>
        <v>8</v>
      </c>
      <c r="K5" s="34">
        <f>IF(J5&lt;2,0,IF(J5&lt;4,1,IF(J5&lt;6,2,IF(J5&lt;8,3,IF(J5&lt;10,4,IF(J5&lt;12,5,6))))))</f>
        <v>4</v>
      </c>
      <c r="M5" s="8" t="s">
        <v>70</v>
      </c>
    </row>
    <row r="6" spans="1:13" ht="14.25" customHeight="1" x14ac:dyDescent="0.15">
      <c r="A6" s="44"/>
      <c r="B6" s="45"/>
      <c r="C6" s="45"/>
      <c r="D6" s="11" t="s">
        <v>1</v>
      </c>
      <c r="E6" s="12" t="s">
        <v>2</v>
      </c>
      <c r="F6" s="11" t="s">
        <v>1</v>
      </c>
      <c r="G6" s="12" t="s">
        <v>2</v>
      </c>
      <c r="H6" s="11" t="s">
        <v>1</v>
      </c>
      <c r="I6" s="12" t="s">
        <v>2</v>
      </c>
      <c r="J6" s="10" t="s">
        <v>23</v>
      </c>
      <c r="M6" s="8" t="s">
        <v>71</v>
      </c>
    </row>
    <row r="7" spans="1:13" ht="14.25" customHeight="1" x14ac:dyDescent="0.15">
      <c r="A7" s="20">
        <v>1</v>
      </c>
      <c r="B7" s="19" t="s">
        <v>118</v>
      </c>
      <c r="C7" s="19" t="s">
        <v>115</v>
      </c>
      <c r="D7" s="17">
        <v>2</v>
      </c>
      <c r="E7" s="18">
        <f t="shared" ref="E7:E15" si="0">IFERROR(VLOOKUP(D7,$H$61:$I$70,2,FALSE),"")</f>
        <v>15</v>
      </c>
      <c r="F7" s="13">
        <v>2</v>
      </c>
      <c r="G7" s="18">
        <f t="shared" ref="G7:G15" si="1">IFERROR(VLOOKUP(F7,$H$61:$I$70,2,FALSE),"")</f>
        <v>15</v>
      </c>
      <c r="H7" s="13"/>
      <c r="I7" s="18" t="str">
        <f t="shared" ref="I7:I15" si="2">IFERROR(VLOOKUP(H7,$H$61:$I$70,2,FALSE),"")</f>
        <v/>
      </c>
      <c r="J7" s="19">
        <f>SUM(E7,G7,I7)</f>
        <v>30</v>
      </c>
    </row>
    <row r="8" spans="1:13" ht="14.25" customHeight="1" x14ac:dyDescent="0.15">
      <c r="A8" s="20">
        <v>2</v>
      </c>
      <c r="B8" s="19" t="s">
        <v>119</v>
      </c>
      <c r="C8" s="19" t="s">
        <v>116</v>
      </c>
      <c r="D8" s="17">
        <v>3</v>
      </c>
      <c r="E8" s="18">
        <f t="shared" si="0"/>
        <v>12</v>
      </c>
      <c r="F8" s="13">
        <v>3</v>
      </c>
      <c r="G8" s="18">
        <f t="shared" si="1"/>
        <v>12</v>
      </c>
      <c r="H8" s="13"/>
      <c r="I8" s="18" t="str">
        <f t="shared" si="2"/>
        <v/>
      </c>
      <c r="J8" s="19">
        <f>SUM(E8,G8,I8)</f>
        <v>24</v>
      </c>
      <c r="M8" s="8" t="s">
        <v>72</v>
      </c>
    </row>
    <row r="9" spans="1:13" ht="14.25" customHeight="1" x14ac:dyDescent="0.15">
      <c r="A9" s="20">
        <v>3</v>
      </c>
      <c r="B9" s="19" t="s">
        <v>252</v>
      </c>
      <c r="C9" s="19">
        <v>98</v>
      </c>
      <c r="D9" s="17"/>
      <c r="E9" s="18" t="str">
        <f t="shared" si="0"/>
        <v/>
      </c>
      <c r="F9" s="13">
        <v>1</v>
      </c>
      <c r="G9" s="18">
        <f t="shared" si="1"/>
        <v>20</v>
      </c>
      <c r="H9" s="13"/>
      <c r="I9" s="18" t="str">
        <f t="shared" si="2"/>
        <v/>
      </c>
      <c r="J9" s="19">
        <f>SUM(E9,G9,I9)</f>
        <v>20</v>
      </c>
    </row>
    <row r="10" spans="1:13" ht="14.25" customHeight="1" x14ac:dyDescent="0.15">
      <c r="A10" s="20">
        <v>4</v>
      </c>
      <c r="B10" s="19" t="s">
        <v>117</v>
      </c>
      <c r="C10" s="19" t="s">
        <v>114</v>
      </c>
      <c r="D10" s="17">
        <v>1</v>
      </c>
      <c r="E10" s="18">
        <f t="shared" si="0"/>
        <v>20</v>
      </c>
      <c r="F10" s="13"/>
      <c r="G10" s="18" t="str">
        <f t="shared" si="1"/>
        <v/>
      </c>
      <c r="H10" s="13"/>
      <c r="I10" s="18" t="str">
        <f t="shared" si="2"/>
        <v/>
      </c>
      <c r="J10" s="19">
        <f>SUM(E10,G10,I10)</f>
        <v>20</v>
      </c>
    </row>
    <row r="11" spans="1:13" ht="14.25" customHeight="1" x14ac:dyDescent="0.15">
      <c r="A11" s="20">
        <v>5</v>
      </c>
      <c r="B11" s="19" t="s">
        <v>120</v>
      </c>
      <c r="C11" s="19" t="s">
        <v>82</v>
      </c>
      <c r="D11" s="17">
        <v>4</v>
      </c>
      <c r="E11" s="18">
        <f t="shared" si="0"/>
        <v>10</v>
      </c>
      <c r="F11" s="13">
        <v>7</v>
      </c>
      <c r="G11" s="18">
        <f t="shared" si="1"/>
        <v>4</v>
      </c>
      <c r="H11" s="13"/>
      <c r="I11" s="18" t="str">
        <f t="shared" si="2"/>
        <v/>
      </c>
      <c r="J11" s="19">
        <f t="shared" ref="J11:J15" si="3">SUM(E11,G11,I11)</f>
        <v>14</v>
      </c>
    </row>
    <row r="12" spans="1:13" ht="14.25" customHeight="1" x14ac:dyDescent="0.15">
      <c r="A12" s="20">
        <v>6</v>
      </c>
      <c r="B12" s="19"/>
      <c r="C12" s="19"/>
      <c r="D12" s="17"/>
      <c r="E12" s="18" t="str">
        <f t="shared" si="0"/>
        <v/>
      </c>
      <c r="F12" s="13"/>
      <c r="G12" s="18" t="str">
        <f t="shared" si="1"/>
        <v/>
      </c>
      <c r="H12" s="13"/>
      <c r="I12" s="18" t="str">
        <f t="shared" si="2"/>
        <v/>
      </c>
      <c r="J12" s="19">
        <f t="shared" si="3"/>
        <v>0</v>
      </c>
    </row>
    <row r="13" spans="1:13" ht="14.25" customHeight="1" x14ac:dyDescent="0.15">
      <c r="A13" s="20">
        <v>7</v>
      </c>
      <c r="B13" s="19"/>
      <c r="C13" s="19"/>
      <c r="D13" s="17"/>
      <c r="E13" s="18" t="str">
        <f t="shared" si="0"/>
        <v/>
      </c>
      <c r="F13" s="13"/>
      <c r="G13" s="18" t="str">
        <f t="shared" si="1"/>
        <v/>
      </c>
      <c r="H13" s="13"/>
      <c r="I13" s="18" t="str">
        <f t="shared" si="2"/>
        <v/>
      </c>
      <c r="J13" s="19">
        <f t="shared" si="3"/>
        <v>0</v>
      </c>
    </row>
    <row r="14" spans="1:13" ht="14.25" customHeight="1" x14ac:dyDescent="0.15">
      <c r="A14" s="20">
        <v>8</v>
      </c>
      <c r="B14" s="19"/>
      <c r="C14" s="19"/>
      <c r="D14" s="17"/>
      <c r="E14" s="18" t="str">
        <f t="shared" si="0"/>
        <v/>
      </c>
      <c r="F14" s="13"/>
      <c r="G14" s="18" t="str">
        <f t="shared" si="1"/>
        <v/>
      </c>
      <c r="H14" s="13"/>
      <c r="I14" s="18" t="str">
        <f t="shared" si="2"/>
        <v/>
      </c>
      <c r="J14" s="19">
        <f t="shared" si="3"/>
        <v>0</v>
      </c>
    </row>
    <row r="15" spans="1:13" ht="14.25" customHeight="1" x14ac:dyDescent="0.15">
      <c r="A15" s="20">
        <v>9</v>
      </c>
      <c r="B15" s="19"/>
      <c r="C15" s="19"/>
      <c r="D15" s="17"/>
      <c r="E15" s="18" t="str">
        <f t="shared" si="0"/>
        <v/>
      </c>
      <c r="F15" s="13"/>
      <c r="G15" s="18" t="str">
        <f t="shared" si="1"/>
        <v/>
      </c>
      <c r="H15" s="13"/>
      <c r="I15" s="18" t="str">
        <f t="shared" si="2"/>
        <v/>
      </c>
      <c r="J15" s="19">
        <f t="shared" si="3"/>
        <v>0</v>
      </c>
    </row>
    <row r="16" spans="1:13" ht="14.25" customHeight="1" x14ac:dyDescent="0.15">
      <c r="A16" s="20">
        <v>10</v>
      </c>
      <c r="B16" s="19"/>
      <c r="C16" s="19"/>
      <c r="D16" s="17"/>
      <c r="E16" s="18" t="str">
        <f t="shared" ref="E16" si="4">IFERROR(VLOOKUP(D16,$H$61:$I$70,2,FALSE),"")</f>
        <v/>
      </c>
      <c r="F16" s="13"/>
      <c r="G16" s="18" t="str">
        <f t="shared" ref="G16" si="5">IFERROR(VLOOKUP(F16,$H$61:$I$70,2,FALSE),"")</f>
        <v/>
      </c>
      <c r="H16" s="13"/>
      <c r="I16" s="18" t="str">
        <f t="shared" ref="I16" si="6">IFERROR(VLOOKUP(H16,$H$61:$I$70,2,FALSE),"")</f>
        <v/>
      </c>
      <c r="J16" s="19">
        <f t="shared" ref="J16" si="7">SUM(E16,G16,I16)</f>
        <v>0</v>
      </c>
    </row>
    <row r="18" spans="1:11" ht="14.25" customHeight="1" x14ac:dyDescent="0.15">
      <c r="A18" s="41" t="s">
        <v>4</v>
      </c>
      <c r="B18" s="42"/>
      <c r="C18" s="42"/>
      <c r="D18" s="42"/>
      <c r="E18" s="42"/>
      <c r="F18" s="42"/>
      <c r="G18" s="42"/>
      <c r="H18" s="42"/>
      <c r="I18" s="42"/>
      <c r="J18" s="43"/>
    </row>
    <row r="19" spans="1:11" ht="14.25" customHeight="1" x14ac:dyDescent="0.15">
      <c r="A19" s="51" t="s">
        <v>5</v>
      </c>
      <c r="B19" s="50" t="s">
        <v>0</v>
      </c>
      <c r="C19" s="51" t="s">
        <v>3</v>
      </c>
      <c r="D19" s="45" t="s">
        <v>41</v>
      </c>
      <c r="E19" s="45"/>
      <c r="F19" s="45" t="s">
        <v>45</v>
      </c>
      <c r="G19" s="45"/>
      <c r="H19" s="45"/>
      <c r="I19" s="45"/>
      <c r="J19" s="10" t="s">
        <v>22</v>
      </c>
      <c r="K19" s="33" t="s">
        <v>31</v>
      </c>
    </row>
    <row r="20" spans="1:11" ht="14.25" customHeight="1" x14ac:dyDescent="0.15">
      <c r="A20" s="51"/>
      <c r="B20" s="50"/>
      <c r="C20" s="50"/>
      <c r="D20" s="49">
        <v>6</v>
      </c>
      <c r="E20" s="49"/>
      <c r="F20" s="46">
        <v>7</v>
      </c>
      <c r="G20" s="46"/>
      <c r="H20" s="46"/>
      <c r="I20" s="46"/>
      <c r="J20" s="23">
        <f>ROUNDDOWN(AVERAGEIF(D20:I20,"&lt;&gt;0"),0)</f>
        <v>6</v>
      </c>
      <c r="K20" s="34">
        <f>IF(J20&lt;2,0,IF(J20&lt;4,1,IF(J20&lt;6,2,IF(J20&lt;8,3,IF(J20&lt;10,4,IF(J20&lt;12,5,6))))))</f>
        <v>3</v>
      </c>
    </row>
    <row r="21" spans="1:11" ht="14.25" customHeight="1" x14ac:dyDescent="0.15">
      <c r="A21" s="51"/>
      <c r="B21" s="50"/>
      <c r="C21" s="50"/>
      <c r="D21" s="21" t="s">
        <v>1</v>
      </c>
      <c r="E21" s="22" t="s">
        <v>2</v>
      </c>
      <c r="F21" s="11" t="s">
        <v>1</v>
      </c>
      <c r="G21" s="12" t="s">
        <v>2</v>
      </c>
      <c r="H21" s="11" t="s">
        <v>1</v>
      </c>
      <c r="I21" s="12" t="s">
        <v>2</v>
      </c>
      <c r="J21" s="10" t="s">
        <v>23</v>
      </c>
    </row>
    <row r="22" spans="1:11" ht="14.25" customHeight="1" x14ac:dyDescent="0.15">
      <c r="A22" s="20">
        <v>1</v>
      </c>
      <c r="B22" s="19" t="s">
        <v>124</v>
      </c>
      <c r="C22" s="19" t="s">
        <v>121</v>
      </c>
      <c r="D22" s="17">
        <v>1</v>
      </c>
      <c r="E22" s="18">
        <f t="shared" ref="E22:E27" si="8">IFERROR(VLOOKUP(D22,$H$61:$I$70,2,FALSE),"")</f>
        <v>20</v>
      </c>
      <c r="F22" s="13">
        <v>1</v>
      </c>
      <c r="G22" s="18">
        <f t="shared" ref="G22:G27" si="9">IFERROR(VLOOKUP(F22,$H$61:$I$70,2,FALSE),"")</f>
        <v>20</v>
      </c>
      <c r="H22" s="13"/>
      <c r="I22" s="18" t="str">
        <f t="shared" ref="I22:I27" si="10">IFERROR(VLOOKUP(H22,$H$61:$I$70,2,FALSE),"")</f>
        <v/>
      </c>
      <c r="J22" s="19">
        <f>SUM(E22,G22,I22)</f>
        <v>40</v>
      </c>
    </row>
    <row r="23" spans="1:11" ht="14.25" customHeight="1" x14ac:dyDescent="0.15">
      <c r="A23" s="20">
        <v>2</v>
      </c>
      <c r="B23" s="19" t="s">
        <v>125</v>
      </c>
      <c r="C23" s="7" t="s">
        <v>122</v>
      </c>
      <c r="D23" s="13">
        <v>2</v>
      </c>
      <c r="E23" s="18">
        <f t="shared" si="8"/>
        <v>15</v>
      </c>
      <c r="F23" s="13">
        <v>3</v>
      </c>
      <c r="G23" s="18">
        <f t="shared" si="9"/>
        <v>12</v>
      </c>
      <c r="H23" s="13"/>
      <c r="I23" s="18" t="str">
        <f t="shared" si="10"/>
        <v/>
      </c>
      <c r="J23" s="19">
        <f>SUM(E23,G23,I23)</f>
        <v>27</v>
      </c>
    </row>
    <row r="24" spans="1:11" ht="14.25" customHeight="1" x14ac:dyDescent="0.15">
      <c r="A24" s="20">
        <v>3</v>
      </c>
      <c r="B24" s="19" t="s">
        <v>126</v>
      </c>
      <c r="C24" s="19" t="s">
        <v>123</v>
      </c>
      <c r="D24" s="17">
        <v>3</v>
      </c>
      <c r="E24" s="18">
        <f t="shared" si="8"/>
        <v>12</v>
      </c>
      <c r="F24" s="17">
        <v>7</v>
      </c>
      <c r="G24" s="18">
        <f t="shared" si="9"/>
        <v>4</v>
      </c>
      <c r="H24" s="17"/>
      <c r="I24" s="18" t="str">
        <f t="shared" si="10"/>
        <v/>
      </c>
      <c r="J24" s="19">
        <f t="shared" ref="J24" si="11">SUM(E24,G24,I24)</f>
        <v>16</v>
      </c>
    </row>
    <row r="25" spans="1:11" ht="14.25" customHeight="1" x14ac:dyDescent="0.15">
      <c r="A25" s="20">
        <v>4</v>
      </c>
      <c r="B25" s="19" t="s">
        <v>253</v>
      </c>
      <c r="C25" s="19">
        <v>26</v>
      </c>
      <c r="D25" s="17"/>
      <c r="E25" s="18" t="str">
        <f t="shared" si="8"/>
        <v/>
      </c>
      <c r="F25" s="13">
        <v>2</v>
      </c>
      <c r="G25" s="18">
        <f t="shared" si="9"/>
        <v>15</v>
      </c>
      <c r="H25" s="13"/>
      <c r="I25" s="18" t="str">
        <f t="shared" si="10"/>
        <v/>
      </c>
      <c r="J25" s="19">
        <f>SUM(E25,G25,I25)</f>
        <v>15</v>
      </c>
    </row>
    <row r="26" spans="1:11" ht="14.25" customHeight="1" x14ac:dyDescent="0.15">
      <c r="A26" s="20">
        <v>5</v>
      </c>
      <c r="B26" s="19"/>
      <c r="C26" s="19"/>
      <c r="D26" s="17"/>
      <c r="E26" s="18" t="str">
        <f t="shared" si="8"/>
        <v/>
      </c>
      <c r="F26" s="13"/>
      <c r="G26" s="18" t="str">
        <f t="shared" si="9"/>
        <v/>
      </c>
      <c r="H26" s="13"/>
      <c r="I26" s="18" t="str">
        <f t="shared" si="10"/>
        <v/>
      </c>
      <c r="J26" s="19">
        <f t="shared" ref="J26" si="12">SUM(E26,G26,I26)</f>
        <v>0</v>
      </c>
    </row>
    <row r="27" spans="1:11" ht="14.25" customHeight="1" x14ac:dyDescent="0.15">
      <c r="A27" s="20">
        <v>6</v>
      </c>
      <c r="B27" s="19"/>
      <c r="C27" s="19"/>
      <c r="D27" s="17"/>
      <c r="E27" s="18" t="str">
        <f t="shared" si="8"/>
        <v/>
      </c>
      <c r="F27" s="17"/>
      <c r="G27" s="18" t="str">
        <f t="shared" si="9"/>
        <v/>
      </c>
      <c r="H27" s="17"/>
      <c r="I27" s="18" t="str">
        <f t="shared" si="10"/>
        <v/>
      </c>
      <c r="J27" s="19">
        <f>SUM(E27,G27,I27)</f>
        <v>0</v>
      </c>
    </row>
    <row r="29" spans="1:11" ht="14.25" customHeight="1" x14ac:dyDescent="0.15">
      <c r="A29" s="41" t="s">
        <v>65</v>
      </c>
      <c r="B29" s="42"/>
      <c r="C29" s="42"/>
      <c r="D29" s="42"/>
      <c r="E29" s="42"/>
      <c r="F29" s="42"/>
      <c r="G29" s="42"/>
      <c r="H29" s="42"/>
      <c r="I29" s="42"/>
      <c r="J29" s="43"/>
    </row>
    <row r="30" spans="1:11" ht="14.25" customHeight="1" x14ac:dyDescent="0.15">
      <c r="A30" s="51" t="s">
        <v>5</v>
      </c>
      <c r="B30" s="50" t="s">
        <v>0</v>
      </c>
      <c r="C30" s="51" t="s">
        <v>3</v>
      </c>
      <c r="D30" s="45" t="s">
        <v>41</v>
      </c>
      <c r="E30" s="45"/>
      <c r="F30" s="45" t="s">
        <v>45</v>
      </c>
      <c r="G30" s="45"/>
      <c r="H30" s="45"/>
      <c r="I30" s="45"/>
      <c r="J30" s="10" t="s">
        <v>22</v>
      </c>
      <c r="K30" s="33" t="s">
        <v>31</v>
      </c>
    </row>
    <row r="31" spans="1:11" ht="14.25" customHeight="1" x14ac:dyDescent="0.15">
      <c r="A31" s="51"/>
      <c r="B31" s="50"/>
      <c r="C31" s="50"/>
      <c r="D31" s="49">
        <v>2</v>
      </c>
      <c r="E31" s="49"/>
      <c r="F31" s="46">
        <v>3</v>
      </c>
      <c r="G31" s="46"/>
      <c r="H31" s="46"/>
      <c r="I31" s="46"/>
      <c r="J31" s="23">
        <f>ROUNDDOWN(AVERAGEIF(D31:I31,"&lt;&gt;0"),0)</f>
        <v>2</v>
      </c>
      <c r="K31" s="34">
        <f>IF(J31&lt;2,0,IF(J31&lt;4,1,IF(J31&lt;6,2,IF(J31&lt;8,3,IF(J31&lt;10,4,IF(J31&lt;12,5,6))))))</f>
        <v>1</v>
      </c>
    </row>
    <row r="32" spans="1:11" ht="14.25" customHeight="1" x14ac:dyDescent="0.15">
      <c r="A32" s="51"/>
      <c r="B32" s="50"/>
      <c r="C32" s="50"/>
      <c r="D32" s="21" t="s">
        <v>1</v>
      </c>
      <c r="E32" s="22" t="s">
        <v>2</v>
      </c>
      <c r="F32" s="11" t="s">
        <v>1</v>
      </c>
      <c r="G32" s="12" t="s">
        <v>2</v>
      </c>
      <c r="H32" s="11" t="s">
        <v>1</v>
      </c>
      <c r="I32" s="12" t="s">
        <v>2</v>
      </c>
      <c r="J32" s="10" t="s">
        <v>23</v>
      </c>
    </row>
    <row r="33" spans="1:11" ht="14.25" customHeight="1" x14ac:dyDescent="0.15">
      <c r="A33" s="20">
        <v>1</v>
      </c>
      <c r="B33" s="19" t="s">
        <v>254</v>
      </c>
      <c r="C33" s="7">
        <v>64</v>
      </c>
      <c r="D33" s="13"/>
      <c r="E33" s="18" t="str">
        <f>IFERROR(VLOOKUP(D33,$H$61:$I$70,2,FALSE),"")</f>
        <v/>
      </c>
      <c r="F33" s="13">
        <v>1</v>
      </c>
      <c r="G33" s="18">
        <f>IFERROR(VLOOKUP(F33,$H$61:$I$70,2,FALSE),"")</f>
        <v>20</v>
      </c>
      <c r="H33" s="13"/>
      <c r="I33" s="18" t="str">
        <f>IFERROR(VLOOKUP(H33,$H$61:$I$70,2,FALSE),"")</f>
        <v/>
      </c>
      <c r="J33" s="19">
        <f>SUM(E33,G33,I33)</f>
        <v>20</v>
      </c>
    </row>
    <row r="34" spans="1:11" ht="14.25" customHeight="1" x14ac:dyDescent="0.15">
      <c r="A34" s="20">
        <v>2</v>
      </c>
      <c r="B34" s="19" t="s">
        <v>127</v>
      </c>
      <c r="C34" s="19">
        <v>37</v>
      </c>
      <c r="D34" s="17">
        <v>1</v>
      </c>
      <c r="E34" s="18">
        <f>IFERROR(VLOOKUP(D34,$H$61:$I$70,2,FALSE),"")</f>
        <v>20</v>
      </c>
      <c r="F34" s="13"/>
      <c r="G34" s="18" t="str">
        <f>IFERROR(VLOOKUP(F34,$H$61:$I$70,2,FALSE),"")</f>
        <v/>
      </c>
      <c r="H34" s="13"/>
      <c r="I34" s="18" t="str">
        <f>IFERROR(VLOOKUP(H34,$H$61:$I$70,2,FALSE),"")</f>
        <v/>
      </c>
      <c r="J34" s="19">
        <f>SUM(E34,G34,I34)</f>
        <v>20</v>
      </c>
    </row>
    <row r="35" spans="1:11" ht="14.25" customHeight="1" x14ac:dyDescent="0.15">
      <c r="A35" s="20">
        <v>3</v>
      </c>
      <c r="B35" s="19"/>
      <c r="C35" s="19"/>
      <c r="D35" s="17"/>
      <c r="E35" s="18" t="str">
        <f t="shared" ref="E35:E42" si="13">IFERROR(VLOOKUP(D35,$H$61:$I$70,2,FALSE),"")</f>
        <v/>
      </c>
      <c r="F35" s="17"/>
      <c r="G35" s="18" t="str">
        <f t="shared" ref="G35:G42" si="14">IFERROR(VLOOKUP(F35,$H$61:$I$70,2,FALSE),"")</f>
        <v/>
      </c>
      <c r="H35" s="17"/>
      <c r="I35" s="18" t="str">
        <f t="shared" ref="I35:I42" si="15">IFERROR(VLOOKUP(H35,$H$61:$I$70,2,FALSE),"")</f>
        <v/>
      </c>
      <c r="J35" s="19">
        <f t="shared" ref="J35" si="16">SUM(E35,G35,I35)</f>
        <v>0</v>
      </c>
    </row>
    <row r="36" spans="1:11" ht="14.25" customHeight="1" x14ac:dyDescent="0.15">
      <c r="A36" s="20">
        <v>4</v>
      </c>
      <c r="B36" s="19"/>
      <c r="C36" s="19"/>
      <c r="D36" s="17"/>
      <c r="E36" s="18" t="str">
        <f t="shared" si="13"/>
        <v/>
      </c>
      <c r="F36" s="13"/>
      <c r="G36" s="18" t="str">
        <f t="shared" si="14"/>
        <v/>
      </c>
      <c r="H36" s="13"/>
      <c r="I36" s="18" t="str">
        <f t="shared" si="15"/>
        <v/>
      </c>
      <c r="J36" s="19">
        <f>SUM(E36,G36,I36)</f>
        <v>0</v>
      </c>
    </row>
    <row r="37" spans="1:11" ht="14.25" customHeight="1" x14ac:dyDescent="0.15">
      <c r="A37" s="20">
        <v>5</v>
      </c>
      <c r="B37" s="19"/>
      <c r="C37" s="19"/>
      <c r="D37" s="17"/>
      <c r="E37" s="18" t="str">
        <f t="shared" si="13"/>
        <v/>
      </c>
      <c r="F37" s="13"/>
      <c r="G37" s="18" t="str">
        <f t="shared" si="14"/>
        <v/>
      </c>
      <c r="H37" s="13"/>
      <c r="I37" s="18" t="str">
        <f t="shared" si="15"/>
        <v/>
      </c>
      <c r="J37" s="19">
        <f t="shared" ref="J37" si="17">SUM(E37,G37,I37)</f>
        <v>0</v>
      </c>
    </row>
    <row r="38" spans="1:11" ht="14.25" customHeight="1" x14ac:dyDescent="0.15">
      <c r="A38" s="20">
        <v>6</v>
      </c>
      <c r="B38" s="19"/>
      <c r="C38" s="19"/>
      <c r="D38" s="17"/>
      <c r="E38" s="18" t="str">
        <f t="shared" si="13"/>
        <v/>
      </c>
      <c r="F38" s="17"/>
      <c r="G38" s="18" t="str">
        <f t="shared" si="14"/>
        <v/>
      </c>
      <c r="H38" s="17"/>
      <c r="I38" s="18" t="str">
        <f t="shared" si="15"/>
        <v/>
      </c>
      <c r="J38" s="19">
        <f>SUM(E38,G38,I38)</f>
        <v>0</v>
      </c>
    </row>
    <row r="39" spans="1:11" ht="14.25" customHeight="1" x14ac:dyDescent="0.15">
      <c r="A39" s="20">
        <v>7</v>
      </c>
      <c r="B39" s="19"/>
      <c r="C39" s="19"/>
      <c r="D39" s="17"/>
      <c r="E39" s="18" t="str">
        <f t="shared" si="13"/>
        <v/>
      </c>
      <c r="F39" s="17"/>
      <c r="G39" s="18" t="str">
        <f t="shared" si="14"/>
        <v/>
      </c>
      <c r="H39" s="17"/>
      <c r="I39" s="18" t="str">
        <f t="shared" si="15"/>
        <v/>
      </c>
      <c r="J39" s="19">
        <f>SUM(E39,G39,I39)</f>
        <v>0</v>
      </c>
    </row>
    <row r="40" spans="1:11" ht="14.25" customHeight="1" x14ac:dyDescent="0.15">
      <c r="A40" s="20">
        <v>8</v>
      </c>
      <c r="B40" s="19"/>
      <c r="C40" s="19"/>
      <c r="D40" s="17"/>
      <c r="E40" s="18" t="str">
        <f t="shared" si="13"/>
        <v/>
      </c>
      <c r="F40" s="17"/>
      <c r="G40" s="18" t="str">
        <f t="shared" si="14"/>
        <v/>
      </c>
      <c r="H40" s="17"/>
      <c r="I40" s="18" t="str">
        <f t="shared" si="15"/>
        <v/>
      </c>
      <c r="J40" s="19">
        <f>SUM(E40,G40,I40)</f>
        <v>0</v>
      </c>
    </row>
    <row r="41" spans="1:11" ht="14.25" customHeight="1" x14ac:dyDescent="0.15">
      <c r="A41" s="20">
        <v>9</v>
      </c>
      <c r="B41" s="19"/>
      <c r="C41" s="19"/>
      <c r="D41" s="17"/>
      <c r="E41" s="18" t="str">
        <f t="shared" si="13"/>
        <v/>
      </c>
      <c r="F41" s="13"/>
      <c r="G41" s="18" t="str">
        <f t="shared" si="14"/>
        <v/>
      </c>
      <c r="H41" s="13"/>
      <c r="I41" s="18" t="str">
        <f t="shared" si="15"/>
        <v/>
      </c>
      <c r="J41" s="19">
        <f t="shared" ref="J41:J42" si="18">SUM(E41,G41,I41)</f>
        <v>0</v>
      </c>
    </row>
    <row r="42" spans="1:11" ht="14.25" customHeight="1" x14ac:dyDescent="0.15">
      <c r="A42" s="20">
        <v>10</v>
      </c>
      <c r="B42" s="19"/>
      <c r="C42" s="19"/>
      <c r="D42" s="17"/>
      <c r="E42" s="18" t="str">
        <f t="shared" si="13"/>
        <v/>
      </c>
      <c r="F42" s="13"/>
      <c r="G42" s="18" t="str">
        <f t="shared" si="14"/>
        <v/>
      </c>
      <c r="H42" s="13"/>
      <c r="I42" s="18" t="str">
        <f t="shared" si="15"/>
        <v/>
      </c>
      <c r="J42" s="19">
        <f t="shared" si="18"/>
        <v>0</v>
      </c>
    </row>
    <row r="44" spans="1:11" ht="14.25" customHeight="1" x14ac:dyDescent="0.15">
      <c r="A44" s="41" t="s">
        <v>66</v>
      </c>
      <c r="B44" s="42"/>
      <c r="C44" s="42"/>
      <c r="D44" s="42"/>
      <c r="E44" s="42"/>
      <c r="F44" s="42"/>
      <c r="G44" s="42"/>
      <c r="H44" s="42"/>
      <c r="I44" s="42"/>
      <c r="J44" s="43"/>
    </row>
    <row r="45" spans="1:11" ht="14.25" customHeight="1" x14ac:dyDescent="0.15">
      <c r="A45" s="51" t="s">
        <v>5</v>
      </c>
      <c r="B45" s="50" t="s">
        <v>0</v>
      </c>
      <c r="C45" s="51" t="s">
        <v>3</v>
      </c>
      <c r="D45" s="45" t="s">
        <v>41</v>
      </c>
      <c r="E45" s="45"/>
      <c r="F45" s="45" t="s">
        <v>45</v>
      </c>
      <c r="G45" s="45"/>
      <c r="H45" s="45"/>
      <c r="I45" s="45"/>
      <c r="J45" s="10" t="s">
        <v>22</v>
      </c>
      <c r="K45" s="33" t="s">
        <v>31</v>
      </c>
    </row>
    <row r="46" spans="1:11" ht="14.25" customHeight="1" x14ac:dyDescent="0.15">
      <c r="A46" s="51"/>
      <c r="B46" s="50"/>
      <c r="C46" s="50"/>
      <c r="D46" s="49">
        <v>7</v>
      </c>
      <c r="E46" s="49"/>
      <c r="F46" s="46">
        <v>6</v>
      </c>
      <c r="G46" s="46"/>
      <c r="H46" s="46"/>
      <c r="I46" s="46"/>
      <c r="J46" s="23">
        <f>ROUNDDOWN(AVERAGEIF(D46:I46,"&lt;&gt;0"),0)</f>
        <v>6</v>
      </c>
      <c r="K46" s="34">
        <f>IF(J46&lt;2,0,IF(J46&lt;4,1,IF(J46&lt;6,2,IF(J46&lt;8,3,IF(J46&lt;10,4,IF(J46&lt;12,5,6))))))</f>
        <v>3</v>
      </c>
    </row>
    <row r="47" spans="1:11" ht="14.25" customHeight="1" x14ac:dyDescent="0.15">
      <c r="A47" s="51"/>
      <c r="B47" s="50"/>
      <c r="C47" s="50"/>
      <c r="D47" s="21" t="s">
        <v>1</v>
      </c>
      <c r="E47" s="22" t="s">
        <v>2</v>
      </c>
      <c r="F47" s="11" t="s">
        <v>1</v>
      </c>
      <c r="G47" s="12" t="s">
        <v>2</v>
      </c>
      <c r="H47" s="11" t="s">
        <v>1</v>
      </c>
      <c r="I47" s="12" t="s">
        <v>2</v>
      </c>
      <c r="J47" s="10" t="s">
        <v>23</v>
      </c>
    </row>
    <row r="48" spans="1:11" ht="14.25" customHeight="1" x14ac:dyDescent="0.15">
      <c r="A48" s="20">
        <v>1</v>
      </c>
      <c r="B48" s="19" t="s">
        <v>130</v>
      </c>
      <c r="C48" s="19" t="s">
        <v>128</v>
      </c>
      <c r="D48" s="17">
        <v>1</v>
      </c>
      <c r="E48" s="18">
        <f>IFERROR(VLOOKUP(D48,$H$61:$I$70,2,FALSE),"")</f>
        <v>20</v>
      </c>
      <c r="F48" s="13">
        <v>1</v>
      </c>
      <c r="G48" s="18">
        <f>IFERROR(VLOOKUP(F48,$H$61:$I$70,2,FALSE),"")</f>
        <v>20</v>
      </c>
      <c r="H48" s="13"/>
      <c r="I48" s="18" t="str">
        <f>IFERROR(VLOOKUP(H48,$H$61:$I$70,2,FALSE),"")</f>
        <v/>
      </c>
      <c r="J48" s="19">
        <f>SUM(E48,G48,I48)</f>
        <v>40</v>
      </c>
    </row>
    <row r="49" spans="1:10" ht="14.25" customHeight="1" x14ac:dyDescent="0.15">
      <c r="A49" s="20">
        <v>2</v>
      </c>
      <c r="B49" s="19" t="s">
        <v>131</v>
      </c>
      <c r="C49" s="7" t="s">
        <v>129</v>
      </c>
      <c r="D49" s="13">
        <v>2</v>
      </c>
      <c r="E49" s="18">
        <f>IFERROR(VLOOKUP(D49,$H$61:$I$70,2,FALSE),"")</f>
        <v>15</v>
      </c>
      <c r="F49" s="13">
        <v>2</v>
      </c>
      <c r="G49" s="18">
        <f>IFERROR(VLOOKUP(F49,$H$61:$I$70,2,FALSE),"")</f>
        <v>15</v>
      </c>
      <c r="H49" s="13"/>
      <c r="I49" s="18" t="str">
        <f>IFERROR(VLOOKUP(H49,$H$61:$I$70,2,FALSE),"")</f>
        <v/>
      </c>
      <c r="J49" s="19">
        <f>SUM(E49,G49,I49)</f>
        <v>30</v>
      </c>
    </row>
    <row r="50" spans="1:10" ht="14.25" customHeight="1" x14ac:dyDescent="0.15">
      <c r="A50" s="20">
        <v>3</v>
      </c>
      <c r="B50" s="19" t="s">
        <v>132</v>
      </c>
      <c r="C50" s="19" t="s">
        <v>97</v>
      </c>
      <c r="D50" s="17">
        <v>3</v>
      </c>
      <c r="E50" s="18">
        <f t="shared" ref="E50:E57" si="19">IFERROR(VLOOKUP(D50,$H$61:$I$70,2,FALSE),"")</f>
        <v>12</v>
      </c>
      <c r="F50" s="17">
        <v>4</v>
      </c>
      <c r="G50" s="18">
        <f t="shared" ref="G50:G57" si="20">IFERROR(VLOOKUP(F50,$H$61:$I$70,2,FALSE),"")</f>
        <v>10</v>
      </c>
      <c r="H50" s="17"/>
      <c r="I50" s="18" t="str">
        <f t="shared" ref="I50:I57" si="21">IFERROR(VLOOKUP(H50,$H$61:$I$70,2,FALSE),"")</f>
        <v/>
      </c>
      <c r="J50" s="19">
        <f t="shared" ref="J50:J57" si="22">SUM(E50,G50,I50)</f>
        <v>22</v>
      </c>
    </row>
    <row r="51" spans="1:10" ht="14.25" customHeight="1" x14ac:dyDescent="0.15">
      <c r="A51" s="20">
        <v>4</v>
      </c>
      <c r="B51" s="19" t="s">
        <v>255</v>
      </c>
      <c r="C51" s="19">
        <v>48</v>
      </c>
      <c r="D51" s="17"/>
      <c r="E51" s="18" t="str">
        <f t="shared" si="19"/>
        <v/>
      </c>
      <c r="F51" s="13">
        <v>3</v>
      </c>
      <c r="G51" s="18">
        <f t="shared" si="20"/>
        <v>12</v>
      </c>
      <c r="H51" s="13"/>
      <c r="I51" s="18" t="str">
        <f t="shared" si="21"/>
        <v/>
      </c>
      <c r="J51" s="19">
        <f>SUM(E51,G51,I51)</f>
        <v>12</v>
      </c>
    </row>
    <row r="52" spans="1:10" ht="14.25" customHeight="1" x14ac:dyDescent="0.15">
      <c r="A52" s="20">
        <v>5</v>
      </c>
      <c r="B52" s="19"/>
      <c r="C52" s="19"/>
      <c r="D52" s="17"/>
      <c r="E52" s="18" t="str">
        <f t="shared" si="19"/>
        <v/>
      </c>
      <c r="F52" s="13"/>
      <c r="G52" s="18" t="str">
        <f t="shared" si="20"/>
        <v/>
      </c>
      <c r="H52" s="13"/>
      <c r="I52" s="18" t="str">
        <f t="shared" si="21"/>
        <v/>
      </c>
      <c r="J52" s="19">
        <f t="shared" si="22"/>
        <v>0</v>
      </c>
    </row>
    <row r="53" spans="1:10" ht="14.25" customHeight="1" x14ac:dyDescent="0.15">
      <c r="A53" s="20">
        <v>6</v>
      </c>
      <c r="B53" s="19"/>
      <c r="C53" s="19"/>
      <c r="D53" s="17"/>
      <c r="E53" s="18" t="str">
        <f t="shared" si="19"/>
        <v/>
      </c>
      <c r="F53" s="17"/>
      <c r="G53" s="18" t="str">
        <f t="shared" si="20"/>
        <v/>
      </c>
      <c r="H53" s="17"/>
      <c r="I53" s="18" t="str">
        <f t="shared" si="21"/>
        <v/>
      </c>
      <c r="J53" s="19">
        <f>SUM(E53,G53,I53)</f>
        <v>0</v>
      </c>
    </row>
    <row r="54" spans="1:10" ht="14.25" customHeight="1" x14ac:dyDescent="0.15">
      <c r="A54" s="20">
        <v>7</v>
      </c>
      <c r="B54" s="19"/>
      <c r="C54" s="19"/>
      <c r="D54" s="17"/>
      <c r="E54" s="18" t="str">
        <f t="shared" si="19"/>
        <v/>
      </c>
      <c r="F54" s="17"/>
      <c r="G54" s="18" t="str">
        <f t="shared" si="20"/>
        <v/>
      </c>
      <c r="H54" s="17"/>
      <c r="I54" s="18" t="str">
        <f t="shared" si="21"/>
        <v/>
      </c>
      <c r="J54" s="19">
        <f>SUM(E54,G54,I54)</f>
        <v>0</v>
      </c>
    </row>
    <row r="55" spans="1:10" ht="14.25" customHeight="1" x14ac:dyDescent="0.15">
      <c r="A55" s="20">
        <v>8</v>
      </c>
      <c r="B55" s="19"/>
      <c r="C55" s="19"/>
      <c r="D55" s="17"/>
      <c r="E55" s="18" t="str">
        <f t="shared" si="19"/>
        <v/>
      </c>
      <c r="F55" s="17"/>
      <c r="G55" s="18" t="str">
        <f t="shared" si="20"/>
        <v/>
      </c>
      <c r="H55" s="17"/>
      <c r="I55" s="18" t="str">
        <f t="shared" si="21"/>
        <v/>
      </c>
      <c r="J55" s="19">
        <f>SUM(E55,G55,I55)</f>
        <v>0</v>
      </c>
    </row>
    <row r="56" spans="1:10" ht="14.25" customHeight="1" x14ac:dyDescent="0.15">
      <c r="A56" s="20">
        <v>9</v>
      </c>
      <c r="B56" s="19"/>
      <c r="C56" s="19"/>
      <c r="D56" s="17"/>
      <c r="E56" s="18" t="str">
        <f t="shared" si="19"/>
        <v/>
      </c>
      <c r="F56" s="13"/>
      <c r="G56" s="18" t="str">
        <f t="shared" si="20"/>
        <v/>
      </c>
      <c r="H56" s="13"/>
      <c r="I56" s="18" t="str">
        <f t="shared" si="21"/>
        <v/>
      </c>
      <c r="J56" s="19">
        <f t="shared" si="22"/>
        <v>0</v>
      </c>
    </row>
    <row r="57" spans="1:10" ht="14.25" customHeight="1" x14ac:dyDescent="0.15">
      <c r="A57" s="20">
        <v>10</v>
      </c>
      <c r="B57" s="19"/>
      <c r="C57" s="19"/>
      <c r="D57" s="17"/>
      <c r="E57" s="18" t="str">
        <f t="shared" si="19"/>
        <v/>
      </c>
      <c r="F57" s="13"/>
      <c r="G57" s="18" t="str">
        <f t="shared" si="20"/>
        <v/>
      </c>
      <c r="H57" s="13"/>
      <c r="I57" s="18" t="str">
        <f t="shared" si="21"/>
        <v/>
      </c>
      <c r="J57" s="19">
        <f t="shared" si="22"/>
        <v>0</v>
      </c>
    </row>
    <row r="60" spans="1:10" ht="14.25" customHeight="1" x14ac:dyDescent="0.15">
      <c r="H60" s="8" t="s">
        <v>21</v>
      </c>
    </row>
    <row r="61" spans="1:10" ht="14.25" customHeight="1" x14ac:dyDescent="0.15">
      <c r="H61" s="25">
        <v>1</v>
      </c>
      <c r="I61" s="24">
        <v>20</v>
      </c>
    </row>
    <row r="62" spans="1:10" ht="14.25" customHeight="1" x14ac:dyDescent="0.15">
      <c r="H62" s="25">
        <v>2</v>
      </c>
      <c r="I62" s="24">
        <v>15</v>
      </c>
    </row>
    <row r="63" spans="1:10" ht="14.25" customHeight="1" x14ac:dyDescent="0.15">
      <c r="H63" s="25">
        <v>3</v>
      </c>
      <c r="I63" s="24">
        <v>12</v>
      </c>
    </row>
    <row r="64" spans="1:10" ht="14.25" customHeight="1" x14ac:dyDescent="0.15">
      <c r="H64" s="25">
        <v>4</v>
      </c>
      <c r="I64" s="24">
        <v>10</v>
      </c>
    </row>
    <row r="65" spans="8:9" ht="14.25" customHeight="1" x14ac:dyDescent="0.15">
      <c r="H65" s="25">
        <v>5</v>
      </c>
      <c r="I65" s="24">
        <v>8</v>
      </c>
    </row>
    <row r="66" spans="8:9" ht="14.25" customHeight="1" x14ac:dyDescent="0.15">
      <c r="H66" s="25">
        <v>6</v>
      </c>
      <c r="I66" s="24">
        <v>6</v>
      </c>
    </row>
    <row r="67" spans="8:9" ht="14.25" customHeight="1" x14ac:dyDescent="0.15">
      <c r="H67" s="25">
        <v>7</v>
      </c>
      <c r="I67" s="24">
        <v>4</v>
      </c>
    </row>
    <row r="68" spans="8:9" ht="14.25" customHeight="1" x14ac:dyDescent="0.15">
      <c r="H68" s="25">
        <v>8</v>
      </c>
      <c r="I68" s="24">
        <v>3</v>
      </c>
    </row>
    <row r="69" spans="8:9" ht="14.25" customHeight="1" x14ac:dyDescent="0.15">
      <c r="H69" s="25">
        <v>9</v>
      </c>
      <c r="I69" s="24">
        <v>2</v>
      </c>
    </row>
    <row r="70" spans="8:9" ht="14.25" customHeight="1" x14ac:dyDescent="0.15">
      <c r="H70" s="25">
        <v>10</v>
      </c>
      <c r="I70" s="24">
        <v>1</v>
      </c>
    </row>
  </sheetData>
  <mergeCells count="40">
    <mergeCell ref="A3:J3"/>
    <mergeCell ref="A4:A6"/>
    <mergeCell ref="B4:B6"/>
    <mergeCell ref="C4:C6"/>
    <mergeCell ref="D4:E4"/>
    <mergeCell ref="F4:G4"/>
    <mergeCell ref="H4:I4"/>
    <mergeCell ref="D5:E5"/>
    <mergeCell ref="F5:G5"/>
    <mergeCell ref="H5:I5"/>
    <mergeCell ref="A44:J44"/>
    <mergeCell ref="A45:A47"/>
    <mergeCell ref="B45:B47"/>
    <mergeCell ref="C45:C47"/>
    <mergeCell ref="D45:E45"/>
    <mergeCell ref="F45:G45"/>
    <mergeCell ref="H45:I45"/>
    <mergeCell ref="D46:E46"/>
    <mergeCell ref="F46:G46"/>
    <mergeCell ref="H46:I46"/>
    <mergeCell ref="A18:J18"/>
    <mergeCell ref="A19:A21"/>
    <mergeCell ref="B19:B21"/>
    <mergeCell ref="C19:C21"/>
    <mergeCell ref="D19:E19"/>
    <mergeCell ref="F19:G19"/>
    <mergeCell ref="H19:I19"/>
    <mergeCell ref="D20:E20"/>
    <mergeCell ref="F20:G20"/>
    <mergeCell ref="H20:I20"/>
    <mergeCell ref="A29:J29"/>
    <mergeCell ref="A30:A32"/>
    <mergeCell ref="B30:B32"/>
    <mergeCell ref="C30:C32"/>
    <mergeCell ref="D30:E30"/>
    <mergeCell ref="F30:G30"/>
    <mergeCell ref="H30:I30"/>
    <mergeCell ref="D31:E31"/>
    <mergeCell ref="F31:G31"/>
    <mergeCell ref="H31:I31"/>
  </mergeCells>
  <phoneticPr fontId="1"/>
  <printOptions horizontalCentered="1"/>
  <pageMargins left="0.11811023622047245" right="0.11811023622047245" top="0.39370078740157483" bottom="0" header="0.31496062992125984" footer="0.31496062992125984"/>
  <pageSetup paperSize="9" orientation="portrait" r:id="rId1"/>
  <rowBreaks count="1" manualBreakCount="1">
    <brk id="58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9"/>
  <sheetViews>
    <sheetView topLeftCell="A66" zoomScale="85" zoomScaleNormal="85" zoomScaleSheetLayoutView="85" workbookViewId="0">
      <selection activeCell="N10" sqref="N10"/>
    </sheetView>
  </sheetViews>
  <sheetFormatPr defaultColWidth="9" defaultRowHeight="15" x14ac:dyDescent="0.15"/>
  <cols>
    <col min="1" max="1" width="7.5" style="8" customWidth="1"/>
    <col min="2" max="2" width="17.5" style="8" customWidth="1"/>
    <col min="3" max="3" width="6.125" style="8" customWidth="1"/>
    <col min="4" max="4" width="5.625" style="8" customWidth="1"/>
    <col min="5" max="5" width="6.625" style="8" customWidth="1"/>
    <col min="6" max="6" width="5.625" style="8" customWidth="1"/>
    <col min="7" max="7" width="6.625" style="8" customWidth="1"/>
    <col min="8" max="8" width="5.625" style="8" customWidth="1"/>
    <col min="9" max="9" width="6.625" style="8" customWidth="1"/>
    <col min="10" max="10" width="5.625" style="8" customWidth="1"/>
    <col min="11" max="11" width="6.625" style="8" customWidth="1"/>
    <col min="12" max="12" width="10" style="8" customWidth="1"/>
    <col min="13" max="13" width="12.5" style="8" customWidth="1"/>
    <col min="14" max="16384" width="9" style="8"/>
  </cols>
  <sheetData>
    <row r="1" spans="1:13" ht="18.75" customHeight="1" x14ac:dyDescent="0.15">
      <c r="A1" s="9" t="s">
        <v>42</v>
      </c>
    </row>
    <row r="2" spans="1:13" ht="15" customHeight="1" x14ac:dyDescent="0.15">
      <c r="A2" s="9"/>
    </row>
    <row r="3" spans="1:13" x14ac:dyDescent="0.15">
      <c r="A3" s="41" t="s">
        <v>33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1:13" ht="15" customHeight="1" x14ac:dyDescent="0.15">
      <c r="A4" s="44" t="s">
        <v>5</v>
      </c>
      <c r="B4" s="50" t="s">
        <v>0</v>
      </c>
      <c r="C4" s="44" t="s">
        <v>3</v>
      </c>
      <c r="D4" s="45" t="s">
        <v>44</v>
      </c>
      <c r="E4" s="45"/>
      <c r="F4" s="45" t="s">
        <v>53</v>
      </c>
      <c r="G4" s="45"/>
      <c r="H4" s="47" t="s">
        <v>43</v>
      </c>
      <c r="I4" s="48"/>
      <c r="J4" s="47" t="s">
        <v>45</v>
      </c>
      <c r="K4" s="48"/>
      <c r="L4" s="10" t="s">
        <v>24</v>
      </c>
      <c r="M4" s="26" t="s">
        <v>32</v>
      </c>
    </row>
    <row r="5" spans="1:13" x14ac:dyDescent="0.15">
      <c r="A5" s="44"/>
      <c r="B5" s="50"/>
      <c r="C5" s="45"/>
      <c r="D5" s="49">
        <v>2</v>
      </c>
      <c r="E5" s="49"/>
      <c r="F5" s="46">
        <v>3</v>
      </c>
      <c r="G5" s="46"/>
      <c r="H5" s="46">
        <v>1</v>
      </c>
      <c r="I5" s="46"/>
      <c r="J5" s="49">
        <v>2</v>
      </c>
      <c r="K5" s="49"/>
      <c r="L5" s="23">
        <f>ROUNDDOWN(AVERAGEIF(D5:K5,"&lt;&gt;0"),0)</f>
        <v>2</v>
      </c>
      <c r="M5" s="27">
        <f>IF(L5&lt;2,0,IF(L5&lt;4,1,IF(L5&lt;6,2,IF(L5&lt;8,3,3))))</f>
        <v>1</v>
      </c>
    </row>
    <row r="6" spans="1:13" x14ac:dyDescent="0.15">
      <c r="A6" s="44"/>
      <c r="B6" s="50"/>
      <c r="C6" s="45"/>
      <c r="D6" s="11" t="s">
        <v>1</v>
      </c>
      <c r="E6" s="12" t="s">
        <v>2</v>
      </c>
      <c r="F6" s="11" t="s">
        <v>1</v>
      </c>
      <c r="G6" s="12" t="s">
        <v>2</v>
      </c>
      <c r="H6" s="11" t="s">
        <v>1</v>
      </c>
      <c r="I6" s="12" t="s">
        <v>2</v>
      </c>
      <c r="J6" s="11" t="s">
        <v>1</v>
      </c>
      <c r="K6" s="12" t="s">
        <v>2</v>
      </c>
      <c r="L6" s="10" t="s">
        <v>27</v>
      </c>
    </row>
    <row r="7" spans="1:13" ht="15" customHeight="1" x14ac:dyDescent="0.15">
      <c r="A7" s="20">
        <v>1</v>
      </c>
      <c r="B7" s="19" t="s">
        <v>77</v>
      </c>
      <c r="C7" s="19">
        <v>27</v>
      </c>
      <c r="D7" s="17">
        <v>1</v>
      </c>
      <c r="E7" s="18">
        <f>IFERROR(VLOOKUP(D7,$J$80:$K$89,2,FALSE),"")</f>
        <v>20</v>
      </c>
      <c r="F7" s="17"/>
      <c r="G7" s="18" t="str">
        <f>IFERROR(VLOOKUP(F7,$J$80:$K$89,2,FALSE),"")</f>
        <v/>
      </c>
      <c r="H7" s="17"/>
      <c r="I7" s="18" t="str">
        <f>IFERROR(VLOOKUP(H7,$J$80:$K$89,2,FALSE),"")</f>
        <v/>
      </c>
      <c r="J7" s="17">
        <v>1</v>
      </c>
      <c r="K7" s="18">
        <f>IFERROR(VLOOKUP(J7,$J$80:$K$89,2,FALSE),"")</f>
        <v>20</v>
      </c>
      <c r="L7" s="19">
        <f>SUM(E7,G7,I7,K7)</f>
        <v>40</v>
      </c>
    </row>
    <row r="8" spans="1:13" x14ac:dyDescent="0.15">
      <c r="A8" s="20">
        <v>2</v>
      </c>
      <c r="B8" s="19" t="s">
        <v>205</v>
      </c>
      <c r="C8" s="19">
        <v>34</v>
      </c>
      <c r="D8" s="17"/>
      <c r="E8" s="18" t="str">
        <f>IFERROR(VLOOKUP(D8,$J$80:$K$89,2,FALSE),"")</f>
        <v/>
      </c>
      <c r="F8" s="17">
        <v>1</v>
      </c>
      <c r="G8" s="18">
        <f>IFERROR(VLOOKUP(F8,$J$80:$K$89,2,FALSE),"")</f>
        <v>20</v>
      </c>
      <c r="H8" s="17"/>
      <c r="I8" s="18" t="str">
        <f>IFERROR(VLOOKUP(H8,$J$80:$K$89,2,FALSE),"")</f>
        <v/>
      </c>
      <c r="J8" s="17">
        <v>2</v>
      </c>
      <c r="K8" s="18">
        <f>IFERROR(VLOOKUP(J8,$J$80:$K$89,2,FALSE),"")</f>
        <v>15</v>
      </c>
      <c r="L8" s="19">
        <f>SUM(E8,G8,I8,K8)</f>
        <v>35</v>
      </c>
    </row>
    <row r="9" spans="1:13" x14ac:dyDescent="0.15">
      <c r="A9" s="20">
        <v>3</v>
      </c>
      <c r="B9" s="19"/>
      <c r="C9" s="19"/>
      <c r="D9" s="17"/>
      <c r="E9" s="18" t="str">
        <f>IFERROR(VLOOKUP(D9,$J$80:$K$89,2,FALSE),"")</f>
        <v/>
      </c>
      <c r="F9" s="17"/>
      <c r="G9" s="18" t="str">
        <f>IFERROR(VLOOKUP(F9,$J$80:$K$89,2,FALSE),"")</f>
        <v/>
      </c>
      <c r="H9" s="17"/>
      <c r="I9" s="18" t="str">
        <f>IFERROR(VLOOKUP(H9,$J$80:$K$89,2,FALSE),"")</f>
        <v/>
      </c>
      <c r="J9" s="37"/>
      <c r="K9" s="18" t="str">
        <f>IFERROR(VLOOKUP(J9,$J$80:$K$89,2,FALSE),"")</f>
        <v/>
      </c>
      <c r="L9" s="19">
        <f>SUM(E9,G9,I9,K9)</f>
        <v>0</v>
      </c>
    </row>
    <row r="10" spans="1:13" x14ac:dyDescent="0.15">
      <c r="A10" s="20">
        <v>4</v>
      </c>
      <c r="B10" s="19"/>
      <c r="C10" s="19"/>
      <c r="D10" s="17"/>
      <c r="E10" s="18" t="str">
        <f>IFERROR(VLOOKUP(D10,$J$80:$K$89,2,FALSE),"")</f>
        <v/>
      </c>
      <c r="F10" s="17"/>
      <c r="G10" s="18" t="str">
        <f>IFERROR(VLOOKUP(F10,$J$80:$K$89,2,FALSE),"")</f>
        <v/>
      </c>
      <c r="H10" s="17"/>
      <c r="I10" s="18" t="str">
        <f>IFERROR(VLOOKUP(H10,$J$80:$K$89,2,FALSE),"")</f>
        <v/>
      </c>
      <c r="J10" s="17"/>
      <c r="K10" s="18" t="str">
        <f>IFERROR(VLOOKUP(J10,$J$80:$K$89,2,FALSE),"")</f>
        <v/>
      </c>
      <c r="L10" s="19">
        <f>SUM(E10,G10,I10,K10)</f>
        <v>0</v>
      </c>
    </row>
    <row r="11" spans="1:13" x14ac:dyDescent="0.15">
      <c r="A11" s="20">
        <v>5</v>
      </c>
      <c r="B11" s="19"/>
      <c r="C11" s="19"/>
      <c r="D11" s="17"/>
      <c r="E11" s="18" t="str">
        <f>IFERROR(VLOOKUP(D11,$J$80:$K$89,2,FALSE),"")</f>
        <v/>
      </c>
      <c r="F11" s="17"/>
      <c r="G11" s="18" t="str">
        <f>IFERROR(VLOOKUP(F11,$J$80:$K$89,2,FALSE),"")</f>
        <v/>
      </c>
      <c r="H11" s="17"/>
      <c r="I11" s="18" t="str">
        <f>IFERROR(VLOOKUP(H11,$J$80:$K$89,2,FALSE),"")</f>
        <v/>
      </c>
      <c r="J11" s="17"/>
      <c r="K11" s="18" t="str">
        <f>IFERROR(VLOOKUP(J11,$J$80:$K$89,2,FALSE),"")</f>
        <v/>
      </c>
      <c r="L11" s="19">
        <f>SUM(E11,G11,I11,K11)</f>
        <v>0</v>
      </c>
    </row>
    <row r="13" spans="1:13" x14ac:dyDescent="0.15">
      <c r="A13" s="41" t="s">
        <v>34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3"/>
    </row>
    <row r="14" spans="1:13" ht="15" customHeight="1" x14ac:dyDescent="0.15">
      <c r="A14" s="44" t="s">
        <v>5</v>
      </c>
      <c r="B14" s="45" t="s">
        <v>0</v>
      </c>
      <c r="C14" s="44" t="s">
        <v>3</v>
      </c>
      <c r="D14" s="45" t="s">
        <v>41</v>
      </c>
      <c r="E14" s="45"/>
      <c r="F14" s="45" t="s">
        <v>53</v>
      </c>
      <c r="G14" s="45"/>
      <c r="H14" s="47" t="s">
        <v>43</v>
      </c>
      <c r="I14" s="48"/>
      <c r="J14" s="47" t="s">
        <v>45</v>
      </c>
      <c r="K14" s="48"/>
      <c r="L14" s="10" t="s">
        <v>24</v>
      </c>
      <c r="M14" s="26" t="s">
        <v>31</v>
      </c>
    </row>
    <row r="15" spans="1:13" x14ac:dyDescent="0.15">
      <c r="A15" s="44"/>
      <c r="B15" s="45"/>
      <c r="C15" s="45"/>
      <c r="D15" s="49">
        <v>7</v>
      </c>
      <c r="E15" s="49"/>
      <c r="F15" s="46">
        <v>6</v>
      </c>
      <c r="G15" s="46"/>
      <c r="H15" s="46">
        <v>9</v>
      </c>
      <c r="I15" s="46"/>
      <c r="J15" s="49">
        <v>8</v>
      </c>
      <c r="K15" s="49"/>
      <c r="L15" s="23">
        <f>ROUNDDOWN(AVERAGEIF(D15:K15,"&lt;&gt;0"),0)</f>
        <v>7</v>
      </c>
      <c r="M15" s="27">
        <f>IF(L15&lt;2,0,IF(L15&lt;4,1,IF(L15&lt;6,2,IF(L15&lt;8,3,3))))</f>
        <v>3</v>
      </c>
    </row>
    <row r="16" spans="1:13" x14ac:dyDescent="0.15">
      <c r="A16" s="44"/>
      <c r="B16" s="45"/>
      <c r="C16" s="45"/>
      <c r="D16" s="11" t="s">
        <v>1</v>
      </c>
      <c r="E16" s="12" t="s">
        <v>2</v>
      </c>
      <c r="F16" s="11" t="s">
        <v>1</v>
      </c>
      <c r="G16" s="12" t="s">
        <v>2</v>
      </c>
      <c r="H16" s="11" t="s">
        <v>1</v>
      </c>
      <c r="I16" s="12" t="s">
        <v>2</v>
      </c>
      <c r="J16" s="11" t="s">
        <v>1</v>
      </c>
      <c r="K16" s="12" t="s">
        <v>2</v>
      </c>
      <c r="L16" s="10" t="s">
        <v>27</v>
      </c>
    </row>
    <row r="17" spans="1:13" x14ac:dyDescent="0.15">
      <c r="A17" s="20">
        <v>1</v>
      </c>
      <c r="B17" s="19" t="s">
        <v>78</v>
      </c>
      <c r="C17" s="19" t="s">
        <v>81</v>
      </c>
      <c r="D17" s="17">
        <v>1</v>
      </c>
      <c r="E17" s="18">
        <f>IFERROR(VLOOKUP(D17,$J$80:$K$89,2,FALSE),"")</f>
        <v>20</v>
      </c>
      <c r="F17" s="17">
        <v>2</v>
      </c>
      <c r="G17" s="18">
        <f t="shared" ref="G17:G23" si="0">IFERROR(VLOOKUP(F17,$J$80:$K$89,2,FALSE),"")</f>
        <v>15</v>
      </c>
      <c r="H17" s="17">
        <v>1</v>
      </c>
      <c r="I17" s="18">
        <f t="shared" ref="I17:I23" si="1">IFERROR(VLOOKUP(H17,$J$80:$K$89,2,FALSE),"")</f>
        <v>20</v>
      </c>
      <c r="J17" s="17">
        <v>1</v>
      </c>
      <c r="K17" s="18">
        <f t="shared" ref="K17:K23" si="2">IFERROR(VLOOKUP(J17,$J$80:$K$89,2,FALSE),"")</f>
        <v>20</v>
      </c>
      <c r="L17" s="19">
        <f t="shared" ref="L17" si="3">SUM(E17,G17,I17,K17)</f>
        <v>75</v>
      </c>
    </row>
    <row r="18" spans="1:13" x14ac:dyDescent="0.15">
      <c r="A18" s="20">
        <v>2</v>
      </c>
      <c r="B18" s="7" t="s">
        <v>79</v>
      </c>
      <c r="C18" s="7" t="s">
        <v>82</v>
      </c>
      <c r="D18" s="13">
        <v>2</v>
      </c>
      <c r="E18" s="18">
        <f>IFERROR(VLOOKUP(D18,$J$80:$K$89,2,FALSE),"")</f>
        <v>15</v>
      </c>
      <c r="F18" s="13">
        <v>1</v>
      </c>
      <c r="G18" s="18">
        <f t="shared" si="0"/>
        <v>20</v>
      </c>
      <c r="H18" s="17">
        <v>2</v>
      </c>
      <c r="I18" s="18">
        <f t="shared" si="1"/>
        <v>15</v>
      </c>
      <c r="J18" s="13">
        <v>2</v>
      </c>
      <c r="K18" s="18">
        <f t="shared" si="2"/>
        <v>15</v>
      </c>
      <c r="L18" s="19">
        <f t="shared" ref="L18" si="4">SUM(E18,G18,I18,K18)</f>
        <v>65</v>
      </c>
    </row>
    <row r="19" spans="1:13" x14ac:dyDescent="0.15">
      <c r="A19" s="20">
        <v>3</v>
      </c>
      <c r="B19" s="7" t="s">
        <v>80</v>
      </c>
      <c r="C19" s="7" t="s">
        <v>83</v>
      </c>
      <c r="D19" s="13">
        <v>3</v>
      </c>
      <c r="E19" s="18">
        <f>IFERROR(VLOOKUP(D19,$J$80:$K$89,2,FALSE),"")</f>
        <v>12</v>
      </c>
      <c r="F19" s="13">
        <v>3</v>
      </c>
      <c r="G19" s="18">
        <f t="shared" si="0"/>
        <v>12</v>
      </c>
      <c r="H19" s="17"/>
      <c r="I19" s="18" t="str">
        <f t="shared" si="1"/>
        <v/>
      </c>
      <c r="J19" s="17">
        <v>4</v>
      </c>
      <c r="K19" s="18">
        <f t="shared" si="2"/>
        <v>10</v>
      </c>
      <c r="L19" s="19">
        <f t="shared" ref="L19" si="5">SUM(E19,G19,I19,K19)</f>
        <v>34</v>
      </c>
    </row>
    <row r="20" spans="1:13" x14ac:dyDescent="0.15">
      <c r="A20" s="20">
        <v>4</v>
      </c>
      <c r="B20" s="19" t="s">
        <v>230</v>
      </c>
      <c r="C20" s="19">
        <v>55</v>
      </c>
      <c r="D20" s="17"/>
      <c r="E20" s="18" t="str">
        <f>IFERROR(VLOOKUP(D20,$J$80:$K$89,2,FALSE),"")</f>
        <v/>
      </c>
      <c r="F20" s="17"/>
      <c r="G20" s="18" t="str">
        <f t="shared" si="0"/>
        <v/>
      </c>
      <c r="H20" s="13">
        <v>3</v>
      </c>
      <c r="I20" s="18">
        <f t="shared" si="1"/>
        <v>12</v>
      </c>
      <c r="J20" s="17">
        <v>3</v>
      </c>
      <c r="K20" s="18">
        <f t="shared" si="2"/>
        <v>12</v>
      </c>
      <c r="L20" s="19">
        <f t="shared" ref="L20" si="6">SUM(E20,G20,I20,K20)</f>
        <v>24</v>
      </c>
    </row>
    <row r="21" spans="1:13" x14ac:dyDescent="0.15">
      <c r="A21" s="20">
        <v>5</v>
      </c>
      <c r="B21" s="19" t="s">
        <v>231</v>
      </c>
      <c r="C21" s="19">
        <v>84</v>
      </c>
      <c r="D21" s="13"/>
      <c r="E21" s="18" t="str">
        <f>IFERROR(VLOOKUP(D21,$J$80:$K$89,2,FALSE),"")</f>
        <v/>
      </c>
      <c r="F21" s="17"/>
      <c r="G21" s="18" t="str">
        <f t="shared" si="0"/>
        <v/>
      </c>
      <c r="H21" s="17">
        <v>4</v>
      </c>
      <c r="I21" s="18">
        <f t="shared" si="1"/>
        <v>10</v>
      </c>
      <c r="J21" s="17"/>
      <c r="K21" s="18" t="str">
        <f t="shared" si="2"/>
        <v/>
      </c>
      <c r="L21" s="19">
        <f>SUM(E21,G21,I21,K21)</f>
        <v>10</v>
      </c>
    </row>
    <row r="22" spans="1:13" x14ac:dyDescent="0.15">
      <c r="A22" s="20">
        <v>6</v>
      </c>
      <c r="B22" s="19"/>
      <c r="C22" s="19"/>
      <c r="D22" s="17"/>
      <c r="E22" s="18"/>
      <c r="F22" s="17"/>
      <c r="G22" s="18" t="str">
        <f t="shared" si="0"/>
        <v/>
      </c>
      <c r="H22" s="17"/>
      <c r="I22" s="18" t="str">
        <f t="shared" si="1"/>
        <v/>
      </c>
      <c r="J22" s="17"/>
      <c r="K22" s="18" t="str">
        <f t="shared" si="2"/>
        <v/>
      </c>
      <c r="L22" s="19">
        <f>SUM(E22,G22,I22,K22)</f>
        <v>0</v>
      </c>
    </row>
    <row r="23" spans="1:13" x14ac:dyDescent="0.15">
      <c r="A23" s="20">
        <v>7</v>
      </c>
      <c r="B23" s="7"/>
      <c r="C23" s="7"/>
      <c r="D23" s="17"/>
      <c r="E23" s="18" t="str">
        <f>IFERROR(VLOOKUP(D23,$J$80:$K$89,2,FALSE),"")</f>
        <v/>
      </c>
      <c r="F23" s="13"/>
      <c r="G23" s="18" t="str">
        <f t="shared" si="0"/>
        <v/>
      </c>
      <c r="H23" s="17"/>
      <c r="I23" s="18" t="str">
        <f t="shared" si="1"/>
        <v/>
      </c>
      <c r="J23" s="13"/>
      <c r="K23" s="18" t="str">
        <f t="shared" si="2"/>
        <v/>
      </c>
      <c r="L23" s="19">
        <f>SUM(E23,G23,I23,K23)</f>
        <v>0</v>
      </c>
    </row>
    <row r="24" spans="1:13" ht="15" customHeight="1" x14ac:dyDescent="0.15">
      <c r="A24" s="9"/>
    </row>
    <row r="25" spans="1:13" x14ac:dyDescent="0.15">
      <c r="A25" s="41" t="s">
        <v>36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3"/>
    </row>
    <row r="26" spans="1:13" ht="15" customHeight="1" x14ac:dyDescent="0.15">
      <c r="A26" s="44" t="s">
        <v>5</v>
      </c>
      <c r="B26" s="45" t="s">
        <v>0</v>
      </c>
      <c r="C26" s="44" t="s">
        <v>3</v>
      </c>
      <c r="D26" s="45" t="s">
        <v>41</v>
      </c>
      <c r="E26" s="45"/>
      <c r="F26" s="45" t="s">
        <v>53</v>
      </c>
      <c r="G26" s="45"/>
      <c r="H26" s="47" t="s">
        <v>43</v>
      </c>
      <c r="I26" s="48"/>
      <c r="J26" s="47" t="s">
        <v>45</v>
      </c>
      <c r="K26" s="48"/>
      <c r="L26" s="10" t="s">
        <v>24</v>
      </c>
      <c r="M26" s="26" t="s">
        <v>31</v>
      </c>
    </row>
    <row r="27" spans="1:13" x14ac:dyDescent="0.15">
      <c r="A27" s="44"/>
      <c r="B27" s="45"/>
      <c r="C27" s="45"/>
      <c r="D27" s="49">
        <v>10</v>
      </c>
      <c r="E27" s="49"/>
      <c r="F27" s="46">
        <v>9</v>
      </c>
      <c r="G27" s="46"/>
      <c r="H27" s="46">
        <v>9</v>
      </c>
      <c r="I27" s="46"/>
      <c r="J27" s="49">
        <v>11</v>
      </c>
      <c r="K27" s="49"/>
      <c r="L27" s="23">
        <f>ROUNDDOWN(AVERAGEIF(D27:K27,"&lt;&gt;0"),0)</f>
        <v>9</v>
      </c>
      <c r="M27" s="27">
        <f>IF(L27&lt;2,0,IF(L27&lt;4,1,IF(L27&lt;6,2,IF(L27&lt;8,3,3))))</f>
        <v>3</v>
      </c>
    </row>
    <row r="28" spans="1:13" x14ac:dyDescent="0.15">
      <c r="A28" s="44"/>
      <c r="B28" s="45"/>
      <c r="C28" s="45"/>
      <c r="D28" s="11" t="s">
        <v>1</v>
      </c>
      <c r="E28" s="12" t="s">
        <v>2</v>
      </c>
      <c r="F28" s="11" t="s">
        <v>1</v>
      </c>
      <c r="G28" s="12" t="s">
        <v>2</v>
      </c>
      <c r="H28" s="11" t="s">
        <v>1</v>
      </c>
      <c r="I28" s="12" t="s">
        <v>2</v>
      </c>
      <c r="J28" s="11" t="s">
        <v>1</v>
      </c>
      <c r="K28" s="12" t="s">
        <v>2</v>
      </c>
      <c r="L28" s="10" t="s">
        <v>27</v>
      </c>
    </row>
    <row r="29" spans="1:13" ht="15" customHeight="1" x14ac:dyDescent="0.15">
      <c r="A29" s="20">
        <v>1</v>
      </c>
      <c r="B29" s="19" t="s">
        <v>91</v>
      </c>
      <c r="C29" s="19" t="s">
        <v>86</v>
      </c>
      <c r="D29" s="17">
        <v>3</v>
      </c>
      <c r="E29" s="18">
        <f>IFERROR(VLOOKUP(D29,$J$80:$K$89,2,FALSE),"")</f>
        <v>12</v>
      </c>
      <c r="F29" s="17">
        <v>1</v>
      </c>
      <c r="G29" s="18">
        <f t="shared" ref="G29:G35" si="7">IFERROR(VLOOKUP(F29,$J$80:$K$89,2,FALSE),"")</f>
        <v>20</v>
      </c>
      <c r="H29" s="17">
        <v>2</v>
      </c>
      <c r="I29" s="18">
        <f t="shared" ref="I29:I35" si="8">IFERROR(VLOOKUP(H29,$J$80:$K$89,2,FALSE),"")</f>
        <v>15</v>
      </c>
      <c r="J29" s="17">
        <v>2</v>
      </c>
      <c r="K29" s="18">
        <f t="shared" ref="K29:K35" si="9">IFERROR(VLOOKUP(J29,$J$80:$K$89,2,FALSE),"")</f>
        <v>15</v>
      </c>
      <c r="L29" s="19">
        <f t="shared" ref="L29:L35" si="10">SUM(E29,G29,I29,K29)</f>
        <v>62</v>
      </c>
    </row>
    <row r="30" spans="1:13" ht="15" customHeight="1" x14ac:dyDescent="0.15">
      <c r="A30" s="20">
        <v>2</v>
      </c>
      <c r="B30" s="19" t="s">
        <v>90</v>
      </c>
      <c r="C30" s="19" t="s">
        <v>85</v>
      </c>
      <c r="D30" s="17">
        <v>2</v>
      </c>
      <c r="E30" s="18">
        <f>IFERROR(VLOOKUP(D30,$J$80:$K$89,2,FALSE),"")</f>
        <v>15</v>
      </c>
      <c r="F30" s="17">
        <v>2</v>
      </c>
      <c r="G30" s="18">
        <f t="shared" si="7"/>
        <v>15</v>
      </c>
      <c r="H30" s="17">
        <v>1</v>
      </c>
      <c r="I30" s="18">
        <f t="shared" si="8"/>
        <v>20</v>
      </c>
      <c r="J30" s="17">
        <v>3</v>
      </c>
      <c r="K30" s="18">
        <f t="shared" si="9"/>
        <v>12</v>
      </c>
      <c r="L30" s="19">
        <f t="shared" si="10"/>
        <v>62</v>
      </c>
    </row>
    <row r="31" spans="1:13" ht="15" customHeight="1" x14ac:dyDescent="0.15">
      <c r="A31" s="20">
        <v>3</v>
      </c>
      <c r="B31" s="19" t="s">
        <v>89</v>
      </c>
      <c r="C31" s="19" t="s">
        <v>84</v>
      </c>
      <c r="D31" s="17">
        <v>1</v>
      </c>
      <c r="E31" s="18">
        <f>IFERROR(VLOOKUP(D31,$J$80:$K$89,2,FALSE),"")</f>
        <v>20</v>
      </c>
      <c r="F31" s="17"/>
      <c r="G31" s="18" t="str">
        <f t="shared" si="7"/>
        <v/>
      </c>
      <c r="H31" s="17">
        <v>4</v>
      </c>
      <c r="I31" s="18">
        <f t="shared" si="8"/>
        <v>10</v>
      </c>
      <c r="J31" s="17">
        <v>1</v>
      </c>
      <c r="K31" s="18">
        <f t="shared" si="9"/>
        <v>20</v>
      </c>
      <c r="L31" s="19">
        <f t="shared" si="10"/>
        <v>50</v>
      </c>
    </row>
    <row r="32" spans="1:13" ht="15" customHeight="1" x14ac:dyDescent="0.15">
      <c r="A32" s="20">
        <v>4</v>
      </c>
      <c r="B32" s="19" t="s">
        <v>93</v>
      </c>
      <c r="C32" s="19" t="s">
        <v>88</v>
      </c>
      <c r="D32" s="17">
        <v>5</v>
      </c>
      <c r="E32" s="18">
        <f>IFERROR(VLOOKUP(D32,$J$80:$K$89,2,FALSE),"")</f>
        <v>8</v>
      </c>
      <c r="F32" s="17"/>
      <c r="G32" s="18" t="str">
        <f t="shared" si="7"/>
        <v/>
      </c>
      <c r="H32" s="17">
        <v>3</v>
      </c>
      <c r="I32" s="18">
        <f t="shared" si="8"/>
        <v>12</v>
      </c>
      <c r="J32" s="17">
        <v>4</v>
      </c>
      <c r="K32" s="18">
        <f t="shared" si="9"/>
        <v>10</v>
      </c>
      <c r="L32" s="19">
        <f>SUM(E32,G32,I32,K32)</f>
        <v>30</v>
      </c>
    </row>
    <row r="33" spans="1:13" x14ac:dyDescent="0.15">
      <c r="A33" s="20">
        <v>5</v>
      </c>
      <c r="B33" s="19" t="s">
        <v>206</v>
      </c>
      <c r="C33" s="19">
        <v>31</v>
      </c>
      <c r="D33" s="17"/>
      <c r="E33" s="18"/>
      <c r="F33" s="17">
        <v>3</v>
      </c>
      <c r="G33" s="18">
        <f t="shared" si="7"/>
        <v>12</v>
      </c>
      <c r="H33" s="17"/>
      <c r="I33" s="18" t="str">
        <f t="shared" si="8"/>
        <v/>
      </c>
      <c r="J33" s="17">
        <v>5</v>
      </c>
      <c r="K33" s="18">
        <f t="shared" si="9"/>
        <v>8</v>
      </c>
      <c r="L33" s="19">
        <f t="shared" si="10"/>
        <v>20</v>
      </c>
    </row>
    <row r="34" spans="1:13" ht="15" customHeight="1" x14ac:dyDescent="0.15">
      <c r="A34" s="20">
        <v>6</v>
      </c>
      <c r="B34" s="7" t="s">
        <v>207</v>
      </c>
      <c r="C34" s="7">
        <v>112</v>
      </c>
      <c r="D34" s="17"/>
      <c r="E34" s="18" t="str">
        <f>IFERROR(VLOOKUP(D34,$J$80:$K$89,2,FALSE),"")</f>
        <v/>
      </c>
      <c r="F34" s="13">
        <v>4</v>
      </c>
      <c r="G34" s="18">
        <f t="shared" si="7"/>
        <v>10</v>
      </c>
      <c r="H34" s="17"/>
      <c r="I34" s="18" t="str">
        <f t="shared" si="8"/>
        <v/>
      </c>
      <c r="J34" s="13"/>
      <c r="K34" s="18" t="str">
        <f t="shared" si="9"/>
        <v/>
      </c>
      <c r="L34" s="19">
        <f>SUM(E34,G34,I34,K34)</f>
        <v>10</v>
      </c>
    </row>
    <row r="35" spans="1:13" x14ac:dyDescent="0.15">
      <c r="A35" s="20">
        <v>7</v>
      </c>
      <c r="B35" s="19" t="s">
        <v>92</v>
      </c>
      <c r="C35" s="19" t="s">
        <v>87</v>
      </c>
      <c r="D35" s="17">
        <v>4</v>
      </c>
      <c r="E35" s="18">
        <f>IFERROR(VLOOKUP(D35,$J$80:$K$89,2,FALSE),"")</f>
        <v>10</v>
      </c>
      <c r="F35" s="17"/>
      <c r="G35" s="18" t="str">
        <f t="shared" si="7"/>
        <v/>
      </c>
      <c r="H35" s="17"/>
      <c r="I35" s="18" t="str">
        <f t="shared" si="8"/>
        <v/>
      </c>
      <c r="J35" s="17"/>
      <c r="K35" s="18" t="str">
        <f t="shared" si="9"/>
        <v/>
      </c>
      <c r="L35" s="19">
        <f t="shared" si="10"/>
        <v>10</v>
      </c>
    </row>
    <row r="37" spans="1:13" ht="15" customHeight="1" x14ac:dyDescent="0.15">
      <c r="A37" s="41" t="s">
        <v>38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3"/>
    </row>
    <row r="38" spans="1:13" ht="15" customHeight="1" x14ac:dyDescent="0.15">
      <c r="A38" s="44" t="s">
        <v>5</v>
      </c>
      <c r="B38" s="45" t="s">
        <v>0</v>
      </c>
      <c r="C38" s="44" t="s">
        <v>3</v>
      </c>
      <c r="D38" s="45" t="s">
        <v>41</v>
      </c>
      <c r="E38" s="45"/>
      <c r="F38" s="45" t="s">
        <v>53</v>
      </c>
      <c r="G38" s="45"/>
      <c r="H38" s="47" t="s">
        <v>43</v>
      </c>
      <c r="I38" s="48"/>
      <c r="J38" s="47" t="s">
        <v>45</v>
      </c>
      <c r="K38" s="48"/>
      <c r="L38" s="10" t="s">
        <v>24</v>
      </c>
      <c r="M38" s="26" t="s">
        <v>31</v>
      </c>
    </row>
    <row r="39" spans="1:13" ht="15" customHeight="1" x14ac:dyDescent="0.15">
      <c r="A39" s="44"/>
      <c r="B39" s="45"/>
      <c r="C39" s="45"/>
      <c r="D39" s="49">
        <v>20</v>
      </c>
      <c r="E39" s="49"/>
      <c r="F39" s="46">
        <v>22</v>
      </c>
      <c r="G39" s="46"/>
      <c r="H39" s="46">
        <v>16</v>
      </c>
      <c r="I39" s="46"/>
      <c r="J39" s="49">
        <v>24</v>
      </c>
      <c r="K39" s="49"/>
      <c r="L39" s="23">
        <f>ROUNDDOWN(AVERAGEIF(D39:K39,"&lt;&gt;0"),0)</f>
        <v>20</v>
      </c>
      <c r="M39" s="27">
        <f>IF(L39&lt;2,0,IF(L39&lt;4,1,IF(L39&lt;6,2,IF(L39&lt;8,3,3))))</f>
        <v>3</v>
      </c>
    </row>
    <row r="40" spans="1:13" ht="15" customHeight="1" x14ac:dyDescent="0.15">
      <c r="A40" s="44"/>
      <c r="B40" s="45"/>
      <c r="C40" s="45"/>
      <c r="D40" s="11" t="s">
        <v>1</v>
      </c>
      <c r="E40" s="12" t="s">
        <v>2</v>
      </c>
      <c r="F40" s="11" t="s">
        <v>1</v>
      </c>
      <c r="G40" s="12" t="s">
        <v>2</v>
      </c>
      <c r="H40" s="11" t="s">
        <v>1</v>
      </c>
      <c r="I40" s="12" t="s">
        <v>2</v>
      </c>
      <c r="J40" s="11" t="s">
        <v>1</v>
      </c>
      <c r="K40" s="12" t="s">
        <v>2</v>
      </c>
      <c r="L40" s="10" t="s">
        <v>27</v>
      </c>
    </row>
    <row r="41" spans="1:13" ht="15" customHeight="1" x14ac:dyDescent="0.15">
      <c r="A41" s="20">
        <v>1</v>
      </c>
      <c r="B41" s="19" t="s">
        <v>103</v>
      </c>
      <c r="C41" s="19" t="s">
        <v>94</v>
      </c>
      <c r="D41" s="17">
        <v>1</v>
      </c>
      <c r="E41" s="18">
        <f t="shared" ref="E41:E59" si="11">IFERROR(VLOOKUP(D41,$J$80:$K$89,2,FALSE),"")</f>
        <v>20</v>
      </c>
      <c r="F41" s="31">
        <v>1</v>
      </c>
      <c r="G41" s="18">
        <f t="shared" ref="G41:G59" si="12">IFERROR(VLOOKUP(F41,$J$80:$K$89,2,FALSE),"")</f>
        <v>20</v>
      </c>
      <c r="H41" s="32">
        <v>1</v>
      </c>
      <c r="I41" s="18">
        <f t="shared" ref="I41:I59" si="13">IFERROR(VLOOKUP(H41,$J$80:$K$89,2,FALSE),"")</f>
        <v>20</v>
      </c>
      <c r="J41" s="17">
        <v>1</v>
      </c>
      <c r="K41" s="18">
        <f t="shared" ref="K41:K59" si="14">IFERROR(VLOOKUP(J41,$J$80:$K$89,2,FALSE),"")</f>
        <v>20</v>
      </c>
      <c r="L41" s="19">
        <f t="shared" ref="L41:L46" si="15">SUM(E41,G41,I41,K41)</f>
        <v>80</v>
      </c>
    </row>
    <row r="42" spans="1:13" ht="15" customHeight="1" x14ac:dyDescent="0.15">
      <c r="A42" s="20">
        <v>2</v>
      </c>
      <c r="B42" s="7" t="s">
        <v>104</v>
      </c>
      <c r="C42" s="7" t="s">
        <v>95</v>
      </c>
      <c r="D42" s="13">
        <v>2</v>
      </c>
      <c r="E42" s="18">
        <f t="shared" si="11"/>
        <v>15</v>
      </c>
      <c r="F42" s="32">
        <v>6</v>
      </c>
      <c r="G42" s="18">
        <f t="shared" si="12"/>
        <v>6</v>
      </c>
      <c r="H42" s="32">
        <v>2</v>
      </c>
      <c r="I42" s="18">
        <f t="shared" si="13"/>
        <v>15</v>
      </c>
      <c r="J42" s="17">
        <v>2</v>
      </c>
      <c r="K42" s="18">
        <f t="shared" si="14"/>
        <v>15</v>
      </c>
      <c r="L42" s="19">
        <f t="shared" si="15"/>
        <v>51</v>
      </c>
    </row>
    <row r="43" spans="1:13" ht="15" customHeight="1" x14ac:dyDescent="0.15">
      <c r="A43" s="20">
        <v>3</v>
      </c>
      <c r="B43" s="19" t="s">
        <v>105</v>
      </c>
      <c r="C43" s="19" t="s">
        <v>96</v>
      </c>
      <c r="D43" s="17">
        <v>3</v>
      </c>
      <c r="E43" s="18">
        <f t="shared" si="11"/>
        <v>12</v>
      </c>
      <c r="F43" s="31">
        <v>4</v>
      </c>
      <c r="G43" s="18">
        <f t="shared" si="12"/>
        <v>10</v>
      </c>
      <c r="H43" s="31">
        <v>5</v>
      </c>
      <c r="I43" s="18">
        <f t="shared" si="13"/>
        <v>8</v>
      </c>
      <c r="J43" s="17">
        <v>3</v>
      </c>
      <c r="K43" s="18">
        <f t="shared" si="14"/>
        <v>12</v>
      </c>
      <c r="L43" s="19">
        <f t="shared" si="15"/>
        <v>42</v>
      </c>
    </row>
    <row r="44" spans="1:13" ht="15" customHeight="1" x14ac:dyDescent="0.15">
      <c r="A44" s="20">
        <v>4</v>
      </c>
      <c r="B44" s="7" t="s">
        <v>108</v>
      </c>
      <c r="C44" s="7">
        <v>80</v>
      </c>
      <c r="D44" s="13"/>
      <c r="E44" s="18" t="str">
        <f t="shared" si="11"/>
        <v/>
      </c>
      <c r="F44" s="13">
        <v>3</v>
      </c>
      <c r="G44" s="18">
        <f t="shared" si="12"/>
        <v>12</v>
      </c>
      <c r="H44" s="13">
        <v>3</v>
      </c>
      <c r="I44" s="18">
        <f t="shared" si="13"/>
        <v>12</v>
      </c>
      <c r="J44" s="13">
        <v>4</v>
      </c>
      <c r="K44" s="18">
        <f t="shared" si="14"/>
        <v>10</v>
      </c>
      <c r="L44" s="19">
        <f t="shared" si="15"/>
        <v>34</v>
      </c>
    </row>
    <row r="45" spans="1:13" ht="15" customHeight="1" x14ac:dyDescent="0.15">
      <c r="A45" s="20">
        <v>5</v>
      </c>
      <c r="B45" s="7" t="s">
        <v>209</v>
      </c>
      <c r="C45" s="7">
        <v>107</v>
      </c>
      <c r="D45" s="13"/>
      <c r="E45" s="18" t="str">
        <f t="shared" si="11"/>
        <v/>
      </c>
      <c r="F45" s="13">
        <v>10</v>
      </c>
      <c r="G45" s="18">
        <f t="shared" si="12"/>
        <v>1</v>
      </c>
      <c r="H45" s="13">
        <v>4</v>
      </c>
      <c r="I45" s="18">
        <f t="shared" si="13"/>
        <v>10</v>
      </c>
      <c r="J45" s="13">
        <v>5</v>
      </c>
      <c r="K45" s="18">
        <f t="shared" si="14"/>
        <v>8</v>
      </c>
      <c r="L45" s="19">
        <f>SUM(E45,G45,I45,K45)</f>
        <v>19</v>
      </c>
    </row>
    <row r="46" spans="1:13" ht="15" customHeight="1" x14ac:dyDescent="0.15">
      <c r="A46" s="20">
        <v>6</v>
      </c>
      <c r="B46" s="19" t="s">
        <v>106</v>
      </c>
      <c r="C46" s="19" t="s">
        <v>97</v>
      </c>
      <c r="D46" s="13">
        <v>4</v>
      </c>
      <c r="E46" s="18">
        <f t="shared" si="11"/>
        <v>10</v>
      </c>
      <c r="F46" s="31">
        <v>5</v>
      </c>
      <c r="G46" s="18">
        <f t="shared" si="12"/>
        <v>8</v>
      </c>
      <c r="H46" s="31"/>
      <c r="I46" s="18" t="str">
        <f t="shared" si="13"/>
        <v/>
      </c>
      <c r="J46" s="17"/>
      <c r="K46" s="18" t="str">
        <f t="shared" si="14"/>
        <v/>
      </c>
      <c r="L46" s="19">
        <f t="shared" si="15"/>
        <v>18</v>
      </c>
    </row>
    <row r="47" spans="1:13" ht="15" customHeight="1" x14ac:dyDescent="0.15">
      <c r="A47" s="20">
        <v>7</v>
      </c>
      <c r="B47" s="19" t="s">
        <v>208</v>
      </c>
      <c r="C47" s="19">
        <v>63</v>
      </c>
      <c r="D47" s="17"/>
      <c r="E47" s="18" t="str">
        <f t="shared" si="11"/>
        <v/>
      </c>
      <c r="F47" s="31">
        <v>2</v>
      </c>
      <c r="G47" s="18">
        <f t="shared" si="12"/>
        <v>15</v>
      </c>
      <c r="H47" s="31"/>
      <c r="I47" s="18" t="str">
        <f t="shared" si="13"/>
        <v/>
      </c>
      <c r="J47" s="17"/>
      <c r="K47" s="18" t="str">
        <f t="shared" si="14"/>
        <v/>
      </c>
      <c r="L47" s="19">
        <f>SUM(E47,G47,I47,K47)</f>
        <v>15</v>
      </c>
    </row>
    <row r="48" spans="1:13" ht="15" customHeight="1" x14ac:dyDescent="0.15">
      <c r="A48" s="20">
        <v>8</v>
      </c>
      <c r="B48" s="7" t="s">
        <v>111</v>
      </c>
      <c r="C48" s="7">
        <v>281</v>
      </c>
      <c r="D48" s="13">
        <v>9</v>
      </c>
      <c r="E48" s="18">
        <f t="shared" si="11"/>
        <v>2</v>
      </c>
      <c r="F48" s="13">
        <v>9</v>
      </c>
      <c r="G48" s="18">
        <f t="shared" si="12"/>
        <v>2</v>
      </c>
      <c r="H48" s="13">
        <v>6</v>
      </c>
      <c r="I48" s="18">
        <f t="shared" si="13"/>
        <v>6</v>
      </c>
      <c r="J48" s="13"/>
      <c r="K48" s="18" t="str">
        <f t="shared" si="14"/>
        <v/>
      </c>
      <c r="L48" s="19">
        <f t="shared" ref="L48" si="16">SUM(E48,G48,I48,K48)</f>
        <v>10</v>
      </c>
    </row>
    <row r="49" spans="1:13" ht="15" customHeight="1" x14ac:dyDescent="0.15">
      <c r="A49" s="20">
        <v>9</v>
      </c>
      <c r="B49" s="7" t="s">
        <v>109</v>
      </c>
      <c r="C49" s="7" t="s">
        <v>100</v>
      </c>
      <c r="D49" s="13">
        <v>7</v>
      </c>
      <c r="E49" s="18">
        <f t="shared" si="11"/>
        <v>4</v>
      </c>
      <c r="F49" s="13">
        <v>8</v>
      </c>
      <c r="G49" s="18">
        <f t="shared" si="12"/>
        <v>3</v>
      </c>
      <c r="H49" s="13"/>
      <c r="I49" s="18" t="str">
        <f t="shared" si="13"/>
        <v/>
      </c>
      <c r="J49" s="13">
        <v>9</v>
      </c>
      <c r="K49" s="18">
        <f t="shared" si="14"/>
        <v>2</v>
      </c>
      <c r="L49" s="19">
        <f>SUM(E49,G49,I49,K49)</f>
        <v>9</v>
      </c>
    </row>
    <row r="50" spans="1:13" ht="15" customHeight="1" x14ac:dyDescent="0.15">
      <c r="A50" s="20">
        <v>10</v>
      </c>
      <c r="B50" s="7" t="s">
        <v>107</v>
      </c>
      <c r="C50" s="7" t="s">
        <v>98</v>
      </c>
      <c r="D50" s="13">
        <v>5</v>
      </c>
      <c r="E50" s="18">
        <f t="shared" si="11"/>
        <v>8</v>
      </c>
      <c r="F50" s="13"/>
      <c r="G50" s="18" t="str">
        <f t="shared" si="12"/>
        <v/>
      </c>
      <c r="H50" s="13"/>
      <c r="I50" s="18" t="str">
        <f t="shared" si="13"/>
        <v/>
      </c>
      <c r="J50" s="13"/>
      <c r="K50" s="18" t="str">
        <f t="shared" si="14"/>
        <v/>
      </c>
      <c r="L50" s="19">
        <f t="shared" ref="L50:L53" si="17">SUM(E50,G50,I50,K50)</f>
        <v>8</v>
      </c>
    </row>
    <row r="51" spans="1:13" ht="15" customHeight="1" x14ac:dyDescent="0.15">
      <c r="A51" s="20">
        <v>11</v>
      </c>
      <c r="B51" s="19" t="s">
        <v>112</v>
      </c>
      <c r="C51" s="19" t="s">
        <v>102</v>
      </c>
      <c r="D51" s="17">
        <v>10</v>
      </c>
      <c r="E51" s="18">
        <f t="shared" si="11"/>
        <v>1</v>
      </c>
      <c r="F51" s="31">
        <v>7</v>
      </c>
      <c r="G51" s="18">
        <f t="shared" si="12"/>
        <v>4</v>
      </c>
      <c r="H51" s="31"/>
      <c r="I51" s="18" t="str">
        <f t="shared" si="13"/>
        <v/>
      </c>
      <c r="J51" s="17">
        <v>8</v>
      </c>
      <c r="K51" s="18">
        <f t="shared" si="14"/>
        <v>3</v>
      </c>
      <c r="L51" s="19">
        <f t="shared" si="17"/>
        <v>8</v>
      </c>
    </row>
    <row r="52" spans="1:13" ht="15" customHeight="1" x14ac:dyDescent="0.15">
      <c r="A52" s="20">
        <v>12</v>
      </c>
      <c r="B52" s="7" t="s">
        <v>233</v>
      </c>
      <c r="C52" s="7">
        <v>51</v>
      </c>
      <c r="D52" s="13"/>
      <c r="E52" s="18" t="str">
        <f t="shared" si="11"/>
        <v/>
      </c>
      <c r="F52" s="13"/>
      <c r="G52" s="18" t="str">
        <f t="shared" si="12"/>
        <v/>
      </c>
      <c r="H52" s="13">
        <v>8</v>
      </c>
      <c r="I52" s="18">
        <f t="shared" si="13"/>
        <v>3</v>
      </c>
      <c r="J52" s="13">
        <v>7</v>
      </c>
      <c r="K52" s="18">
        <f t="shared" si="14"/>
        <v>4</v>
      </c>
      <c r="L52" s="19">
        <f t="shared" si="17"/>
        <v>7</v>
      </c>
    </row>
    <row r="53" spans="1:13" ht="15" customHeight="1" x14ac:dyDescent="0.15">
      <c r="A53" s="20">
        <v>13</v>
      </c>
      <c r="B53" s="7" t="s">
        <v>259</v>
      </c>
      <c r="C53" s="7">
        <v>280</v>
      </c>
      <c r="D53" s="13"/>
      <c r="E53" s="18" t="str">
        <f t="shared" si="11"/>
        <v/>
      </c>
      <c r="F53" s="13"/>
      <c r="G53" s="18" t="str">
        <f t="shared" si="12"/>
        <v/>
      </c>
      <c r="H53" s="13"/>
      <c r="I53" s="18" t="str">
        <f t="shared" si="13"/>
        <v/>
      </c>
      <c r="J53" s="13">
        <v>6</v>
      </c>
      <c r="K53" s="18">
        <f t="shared" si="14"/>
        <v>6</v>
      </c>
      <c r="L53" s="19">
        <f t="shared" si="17"/>
        <v>6</v>
      </c>
    </row>
    <row r="54" spans="1:13" ht="15" customHeight="1" x14ac:dyDescent="0.15">
      <c r="A54" s="20">
        <v>14</v>
      </c>
      <c r="B54" s="7" t="s">
        <v>108</v>
      </c>
      <c r="C54" s="7" t="s">
        <v>99</v>
      </c>
      <c r="D54" s="13">
        <v>6</v>
      </c>
      <c r="E54" s="18">
        <f t="shared" si="11"/>
        <v>6</v>
      </c>
      <c r="F54" s="13"/>
      <c r="G54" s="18" t="str">
        <f t="shared" si="12"/>
        <v/>
      </c>
      <c r="H54" s="13"/>
      <c r="I54" s="18" t="str">
        <f t="shared" si="13"/>
        <v/>
      </c>
      <c r="J54" s="13"/>
      <c r="K54" s="18" t="str">
        <f t="shared" si="14"/>
        <v/>
      </c>
      <c r="L54" s="19">
        <f>SUM(E54,G54,I54,K54)</f>
        <v>6</v>
      </c>
    </row>
    <row r="55" spans="1:13" ht="15" customHeight="1" x14ac:dyDescent="0.15">
      <c r="A55" s="20">
        <v>15</v>
      </c>
      <c r="B55" s="19" t="s">
        <v>232</v>
      </c>
      <c r="C55" s="19">
        <v>98</v>
      </c>
      <c r="D55" s="17"/>
      <c r="E55" s="18" t="str">
        <f t="shared" si="11"/>
        <v/>
      </c>
      <c r="F55" s="31"/>
      <c r="G55" s="18" t="str">
        <f t="shared" si="12"/>
        <v/>
      </c>
      <c r="H55" s="31">
        <v>7</v>
      </c>
      <c r="I55" s="18">
        <f t="shared" si="13"/>
        <v>4</v>
      </c>
      <c r="J55" s="17"/>
      <c r="K55" s="18" t="str">
        <f t="shared" si="14"/>
        <v/>
      </c>
      <c r="L55" s="19">
        <f>SUM(E55,G55,I55,K55)</f>
        <v>4</v>
      </c>
    </row>
    <row r="56" spans="1:13" ht="15" customHeight="1" x14ac:dyDescent="0.15">
      <c r="A56" s="20">
        <v>16</v>
      </c>
      <c r="B56" s="7" t="s">
        <v>110</v>
      </c>
      <c r="C56" s="7" t="s">
        <v>101</v>
      </c>
      <c r="D56" s="13">
        <v>8</v>
      </c>
      <c r="E56" s="18">
        <f t="shared" si="11"/>
        <v>3</v>
      </c>
      <c r="F56" s="13"/>
      <c r="G56" s="18" t="str">
        <f t="shared" si="12"/>
        <v/>
      </c>
      <c r="H56" s="13"/>
      <c r="I56" s="18" t="str">
        <f t="shared" si="13"/>
        <v/>
      </c>
      <c r="J56" s="13"/>
      <c r="K56" s="18" t="str">
        <f t="shared" si="14"/>
        <v/>
      </c>
      <c r="L56" s="19">
        <f t="shared" ref="L56" si="18">SUM(E56,G56,I56,K56)</f>
        <v>3</v>
      </c>
    </row>
    <row r="57" spans="1:13" ht="15" customHeight="1" x14ac:dyDescent="0.15">
      <c r="A57" s="20">
        <v>17</v>
      </c>
      <c r="B57" s="7" t="s">
        <v>234</v>
      </c>
      <c r="C57" s="7">
        <v>331</v>
      </c>
      <c r="D57" s="13"/>
      <c r="E57" s="18" t="str">
        <f t="shared" si="11"/>
        <v/>
      </c>
      <c r="F57" s="13"/>
      <c r="G57" s="18" t="str">
        <f t="shared" si="12"/>
        <v/>
      </c>
      <c r="H57" s="13">
        <v>9</v>
      </c>
      <c r="I57" s="18">
        <f t="shared" si="13"/>
        <v>2</v>
      </c>
      <c r="J57" s="13"/>
      <c r="K57" s="18" t="str">
        <f t="shared" si="14"/>
        <v/>
      </c>
      <c r="L57" s="19">
        <f>SUM(E57,G57,I57,K57)</f>
        <v>2</v>
      </c>
    </row>
    <row r="58" spans="1:13" ht="15" customHeight="1" x14ac:dyDescent="0.15">
      <c r="A58" s="20">
        <v>18</v>
      </c>
      <c r="B58" s="7" t="s">
        <v>258</v>
      </c>
      <c r="C58" s="7">
        <v>40</v>
      </c>
      <c r="D58" s="13"/>
      <c r="E58" s="18" t="str">
        <f t="shared" si="11"/>
        <v/>
      </c>
      <c r="F58" s="13"/>
      <c r="G58" s="18" t="str">
        <f t="shared" si="12"/>
        <v/>
      </c>
      <c r="H58" s="13"/>
      <c r="I58" s="18" t="str">
        <f t="shared" si="13"/>
        <v/>
      </c>
      <c r="J58" s="13">
        <v>10</v>
      </c>
      <c r="K58" s="18">
        <f t="shared" si="14"/>
        <v>1</v>
      </c>
      <c r="L58" s="19">
        <f>SUM(E58,G58,I58,K58)</f>
        <v>1</v>
      </c>
    </row>
    <row r="59" spans="1:13" ht="15" customHeight="1" x14ac:dyDescent="0.15">
      <c r="A59" s="20">
        <v>19</v>
      </c>
      <c r="B59" s="7" t="s">
        <v>235</v>
      </c>
      <c r="C59" s="7">
        <v>21</v>
      </c>
      <c r="D59" s="13"/>
      <c r="E59" s="18" t="str">
        <f t="shared" si="11"/>
        <v/>
      </c>
      <c r="F59" s="13"/>
      <c r="G59" s="18" t="str">
        <f t="shared" si="12"/>
        <v/>
      </c>
      <c r="H59" s="13">
        <v>10</v>
      </c>
      <c r="I59" s="18">
        <f t="shared" si="13"/>
        <v>1</v>
      </c>
      <c r="J59" s="13"/>
      <c r="K59" s="18" t="str">
        <f t="shared" si="14"/>
        <v/>
      </c>
      <c r="L59" s="19">
        <f t="shared" ref="L59" si="19">SUM(E59,G59,I59,K59)</f>
        <v>1</v>
      </c>
    </row>
    <row r="61" spans="1:13" x14ac:dyDescent="0.15">
      <c r="A61" s="41" t="s">
        <v>35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3"/>
    </row>
    <row r="62" spans="1:13" ht="15" customHeight="1" x14ac:dyDescent="0.15">
      <c r="A62" s="44" t="s">
        <v>5</v>
      </c>
      <c r="B62" s="45" t="s">
        <v>0</v>
      </c>
      <c r="C62" s="44" t="s">
        <v>3</v>
      </c>
      <c r="D62" s="45" t="s">
        <v>41</v>
      </c>
      <c r="E62" s="45"/>
      <c r="F62" s="45" t="s">
        <v>53</v>
      </c>
      <c r="G62" s="45"/>
      <c r="H62" s="47" t="s">
        <v>43</v>
      </c>
      <c r="I62" s="48"/>
      <c r="J62" s="47" t="s">
        <v>45</v>
      </c>
      <c r="K62" s="48"/>
      <c r="L62" s="10" t="s">
        <v>22</v>
      </c>
      <c r="M62" s="26" t="s">
        <v>31</v>
      </c>
    </row>
    <row r="63" spans="1:13" x14ac:dyDescent="0.15">
      <c r="A63" s="44"/>
      <c r="B63" s="45"/>
      <c r="C63" s="45"/>
      <c r="D63" s="49">
        <v>2</v>
      </c>
      <c r="E63" s="49"/>
      <c r="F63" s="46">
        <v>4</v>
      </c>
      <c r="G63" s="46"/>
      <c r="H63" s="46">
        <v>3</v>
      </c>
      <c r="I63" s="46"/>
      <c r="J63" s="49">
        <v>3</v>
      </c>
      <c r="K63" s="49"/>
      <c r="L63" s="23">
        <f>ROUNDDOWN(AVERAGEIF(D63:K63,"&lt;&gt;0"),0)</f>
        <v>3</v>
      </c>
      <c r="M63" s="27">
        <f>IF(L63&lt;2,0,IF(L63&lt;4,1,IF(L63&lt;6,2,IF(L63&lt;8,3,3))))</f>
        <v>1</v>
      </c>
    </row>
    <row r="64" spans="1:13" x14ac:dyDescent="0.15">
      <c r="A64" s="44"/>
      <c r="B64" s="45"/>
      <c r="C64" s="45"/>
      <c r="D64" s="11" t="s">
        <v>1</v>
      </c>
      <c r="E64" s="12" t="s">
        <v>2</v>
      </c>
      <c r="F64" s="11" t="s">
        <v>1</v>
      </c>
      <c r="G64" s="12" t="s">
        <v>2</v>
      </c>
      <c r="H64" s="11" t="s">
        <v>1</v>
      </c>
      <c r="I64" s="12" t="s">
        <v>2</v>
      </c>
      <c r="J64" s="11" t="s">
        <v>1</v>
      </c>
      <c r="K64" s="12" t="s">
        <v>2</v>
      </c>
      <c r="L64" s="10" t="s">
        <v>27</v>
      </c>
    </row>
    <row r="65" spans="1:13" x14ac:dyDescent="0.15">
      <c r="A65" s="20">
        <v>1</v>
      </c>
      <c r="B65" s="19" t="s">
        <v>113</v>
      </c>
      <c r="C65" s="19">
        <v>77</v>
      </c>
      <c r="D65" s="17">
        <v>1</v>
      </c>
      <c r="E65" s="18">
        <f>IFERROR(VLOOKUP(D65,$J$80:$K$89,2,FALSE),"")</f>
        <v>20</v>
      </c>
      <c r="F65" s="17">
        <v>2</v>
      </c>
      <c r="G65" s="18">
        <f>IFERROR(VLOOKUP(F65,$J$80:$K$89,2,FALSE),"")</f>
        <v>15</v>
      </c>
      <c r="H65" s="17"/>
      <c r="I65" s="18" t="str">
        <f>IFERROR(VLOOKUP(H65,$J$80:$K$89,2,FALSE),"")</f>
        <v/>
      </c>
      <c r="J65" s="17">
        <v>1</v>
      </c>
      <c r="K65" s="18">
        <f>IFERROR(VLOOKUP(J65,$J$80:$K$89,2,FALSE),"")</f>
        <v>20</v>
      </c>
      <c r="L65" s="19">
        <f>SUM(E65,G65,I65,K65)</f>
        <v>55</v>
      </c>
    </row>
    <row r="66" spans="1:13" x14ac:dyDescent="0.15">
      <c r="A66" s="20">
        <v>2</v>
      </c>
      <c r="B66" s="19" t="s">
        <v>210</v>
      </c>
      <c r="C66" s="19">
        <v>101</v>
      </c>
      <c r="D66" s="17"/>
      <c r="E66" s="18" t="str">
        <f>IFERROR(VLOOKUP(D66,$J$80:$K$89,2,FALSE),"")</f>
        <v/>
      </c>
      <c r="F66" s="17">
        <v>1</v>
      </c>
      <c r="G66" s="18">
        <f>IFERROR(VLOOKUP(F66,$J$80:$K$89,2,FALSE),"")</f>
        <v>20</v>
      </c>
      <c r="H66" s="17">
        <v>1</v>
      </c>
      <c r="I66" s="18">
        <f>IFERROR(VLOOKUP(H66,$J$80:$K$89,2,FALSE),"")</f>
        <v>20</v>
      </c>
      <c r="J66" s="17"/>
      <c r="K66" s="18" t="str">
        <f>IFERROR(VLOOKUP(J66,$J$80:$K$89,2,FALSE),"")</f>
        <v/>
      </c>
      <c r="L66" s="19">
        <f>SUM(E66,G66,I66,K66)</f>
        <v>40</v>
      </c>
    </row>
    <row r="67" spans="1:13" x14ac:dyDescent="0.15">
      <c r="A67" s="20">
        <v>3</v>
      </c>
      <c r="B67" s="19"/>
      <c r="C67" s="19"/>
      <c r="D67" s="17"/>
      <c r="E67" s="18" t="str">
        <f t="shared" ref="E67:E69" si="20">IFERROR(VLOOKUP(D67,$J$80:$K$89,2,FALSE),"")</f>
        <v/>
      </c>
      <c r="F67" s="17"/>
      <c r="G67" s="18" t="str">
        <f t="shared" ref="G67:G69" si="21">IFERROR(VLOOKUP(F67,$J$80:$K$89,2,FALSE),"")</f>
        <v/>
      </c>
      <c r="H67" s="17"/>
      <c r="I67" s="18" t="str">
        <f t="shared" ref="I67:I69" si="22">IFERROR(VLOOKUP(H67,$J$80:$K$89,2,FALSE),"")</f>
        <v/>
      </c>
      <c r="J67" s="17"/>
      <c r="K67" s="18" t="str">
        <f t="shared" ref="K67:K69" si="23">IFERROR(VLOOKUP(J67,$J$80:$K$89,2,FALSE),"")</f>
        <v/>
      </c>
      <c r="L67" s="19">
        <f t="shared" ref="L67:L69" si="24">SUM(E67,G67,I67,K67)</f>
        <v>0</v>
      </c>
    </row>
    <row r="68" spans="1:13" x14ac:dyDescent="0.15">
      <c r="A68" s="20">
        <v>4</v>
      </c>
      <c r="B68" s="19"/>
      <c r="C68" s="19"/>
      <c r="D68" s="17"/>
      <c r="E68" s="18" t="str">
        <f t="shared" si="20"/>
        <v/>
      </c>
      <c r="F68" s="17"/>
      <c r="G68" s="18" t="str">
        <f t="shared" si="21"/>
        <v/>
      </c>
      <c r="H68" s="17"/>
      <c r="I68" s="18" t="str">
        <f t="shared" si="22"/>
        <v/>
      </c>
      <c r="J68" s="17"/>
      <c r="K68" s="18" t="str">
        <f t="shared" si="23"/>
        <v/>
      </c>
      <c r="L68" s="19">
        <f t="shared" si="24"/>
        <v>0</v>
      </c>
    </row>
    <row r="69" spans="1:13" x14ac:dyDescent="0.15">
      <c r="A69" s="20">
        <v>5</v>
      </c>
      <c r="B69" s="19"/>
      <c r="C69" s="19"/>
      <c r="D69" s="17"/>
      <c r="E69" s="18" t="str">
        <f t="shared" si="20"/>
        <v/>
      </c>
      <c r="F69" s="17"/>
      <c r="G69" s="18" t="str">
        <f t="shared" si="21"/>
        <v/>
      </c>
      <c r="H69" s="17"/>
      <c r="I69" s="18" t="str">
        <f t="shared" si="22"/>
        <v/>
      </c>
      <c r="J69" s="17"/>
      <c r="K69" s="18" t="str">
        <f t="shared" si="23"/>
        <v/>
      </c>
      <c r="L69" s="19">
        <f t="shared" si="24"/>
        <v>0</v>
      </c>
    </row>
    <row r="71" spans="1:13" ht="15" customHeight="1" x14ac:dyDescent="0.15">
      <c r="A71" s="41" t="s">
        <v>37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3"/>
    </row>
    <row r="72" spans="1:13" ht="15" customHeight="1" x14ac:dyDescent="0.15">
      <c r="A72" s="44" t="s">
        <v>5</v>
      </c>
      <c r="B72" s="45" t="s">
        <v>0</v>
      </c>
      <c r="C72" s="44" t="s">
        <v>3</v>
      </c>
      <c r="D72" s="45" t="s">
        <v>41</v>
      </c>
      <c r="E72" s="45"/>
      <c r="F72" s="45" t="s">
        <v>53</v>
      </c>
      <c r="G72" s="45"/>
      <c r="H72" s="47" t="s">
        <v>43</v>
      </c>
      <c r="I72" s="48"/>
      <c r="J72" s="47" t="s">
        <v>45</v>
      </c>
      <c r="K72" s="48"/>
      <c r="L72" s="10" t="s">
        <v>22</v>
      </c>
      <c r="M72" s="26" t="s">
        <v>31</v>
      </c>
    </row>
    <row r="73" spans="1:13" ht="15" customHeight="1" x14ac:dyDescent="0.15">
      <c r="A73" s="44"/>
      <c r="B73" s="45"/>
      <c r="C73" s="45"/>
      <c r="D73" s="49">
        <v>0</v>
      </c>
      <c r="E73" s="49"/>
      <c r="F73" s="46">
        <v>0</v>
      </c>
      <c r="G73" s="46"/>
      <c r="H73" s="46">
        <v>1</v>
      </c>
      <c r="I73" s="46"/>
      <c r="J73" s="49">
        <v>1</v>
      </c>
      <c r="K73" s="49"/>
      <c r="L73" s="23">
        <f>ROUNDDOWN(AVERAGEIF(D73:K73,"&lt;&gt;0"),0)</f>
        <v>1</v>
      </c>
      <c r="M73" s="27">
        <f>IF(L73&lt;2,0,IF(L73&lt;4,1,IF(L73&lt;6,2,IF(L73&lt;8,3,3))))</f>
        <v>0</v>
      </c>
    </row>
    <row r="74" spans="1:13" ht="15" customHeight="1" x14ac:dyDescent="0.15">
      <c r="A74" s="44"/>
      <c r="B74" s="45"/>
      <c r="C74" s="45"/>
      <c r="D74" s="11" t="s">
        <v>1</v>
      </c>
      <c r="E74" s="12" t="s">
        <v>2</v>
      </c>
      <c r="F74" s="11" t="s">
        <v>1</v>
      </c>
      <c r="G74" s="12" t="s">
        <v>2</v>
      </c>
      <c r="H74" s="11" t="s">
        <v>1</v>
      </c>
      <c r="I74" s="12" t="s">
        <v>2</v>
      </c>
      <c r="J74" s="11" t="s">
        <v>1</v>
      </c>
      <c r="K74" s="12" t="s">
        <v>2</v>
      </c>
      <c r="L74" s="10" t="s">
        <v>27</v>
      </c>
    </row>
    <row r="75" spans="1:13" ht="15" customHeight="1" x14ac:dyDescent="0.15">
      <c r="A75" s="20">
        <v>1</v>
      </c>
      <c r="B75" s="19"/>
      <c r="C75" s="19"/>
      <c r="D75" s="17"/>
      <c r="E75" s="18" t="str">
        <f>IFERROR(VLOOKUP(D75,$J$80:$K$89,2,FALSE),"")</f>
        <v/>
      </c>
      <c r="F75" s="17"/>
      <c r="G75" s="18" t="str">
        <f>IFERROR(VLOOKUP(F75,$J$80:$K$89,2,FALSE),"")</f>
        <v/>
      </c>
      <c r="H75" s="17"/>
      <c r="I75" s="18" t="str">
        <f>IFERROR(VLOOKUP(H75,$J$80:$K$89,2,FALSE),"")</f>
        <v/>
      </c>
      <c r="J75" s="17"/>
      <c r="K75" s="18" t="str">
        <f>IFERROR(VLOOKUP(J75,$J$80:$K$89,2,FALSE),"")</f>
        <v/>
      </c>
      <c r="L75" s="19">
        <f>SUM(E75,G75,I75,K75)</f>
        <v>0</v>
      </c>
    </row>
    <row r="76" spans="1:13" ht="15" customHeight="1" x14ac:dyDescent="0.15">
      <c r="A76" s="20">
        <v>2</v>
      </c>
      <c r="B76" s="19"/>
      <c r="C76" s="19"/>
      <c r="D76" s="17"/>
      <c r="E76" s="18" t="str">
        <f t="shared" ref="E76:E77" si="25">IFERROR(VLOOKUP(D76,$J$80:$K$89,2,FALSE),"")</f>
        <v/>
      </c>
      <c r="F76" s="17"/>
      <c r="G76" s="18" t="str">
        <f t="shared" ref="G76:G77" si="26">IFERROR(VLOOKUP(F76,$J$80:$K$89,2,FALSE),"")</f>
        <v/>
      </c>
      <c r="H76" s="17"/>
      <c r="I76" s="18" t="str">
        <f t="shared" ref="I76:I77" si="27">IFERROR(VLOOKUP(H76,$J$80:$K$89,2,FALSE),"")</f>
        <v/>
      </c>
      <c r="J76" s="17"/>
      <c r="K76" s="18" t="str">
        <f t="shared" ref="K76:K77" si="28">IFERROR(VLOOKUP(J76,$J$80:$K$89,2,FALSE),"")</f>
        <v/>
      </c>
      <c r="L76" s="19">
        <f>SUM(E76,G76,I76,K76)</f>
        <v>0</v>
      </c>
    </row>
    <row r="77" spans="1:13" ht="15" customHeight="1" x14ac:dyDescent="0.15">
      <c r="A77" s="20">
        <v>3</v>
      </c>
      <c r="B77" s="19"/>
      <c r="C77" s="19"/>
      <c r="D77" s="17"/>
      <c r="E77" s="18" t="str">
        <f t="shared" si="25"/>
        <v/>
      </c>
      <c r="F77" s="17"/>
      <c r="G77" s="18" t="str">
        <f t="shared" si="26"/>
        <v/>
      </c>
      <c r="H77" s="17"/>
      <c r="I77" s="18" t="str">
        <f t="shared" si="27"/>
        <v/>
      </c>
      <c r="J77" s="17"/>
      <c r="K77" s="18" t="str">
        <f t="shared" si="28"/>
        <v/>
      </c>
      <c r="L77" s="19">
        <f t="shared" ref="L77" si="29">SUM(E77,G77,I77,K77)</f>
        <v>0</v>
      </c>
    </row>
    <row r="79" spans="1:13" ht="15" customHeight="1" x14ac:dyDescent="0.15">
      <c r="J79" s="8" t="s">
        <v>21</v>
      </c>
    </row>
    <row r="80" spans="1:13" ht="15" customHeight="1" x14ac:dyDescent="0.15">
      <c r="J80" s="25">
        <v>1</v>
      </c>
      <c r="K80" s="24">
        <v>20</v>
      </c>
    </row>
    <row r="81" spans="10:11" ht="15" customHeight="1" x14ac:dyDescent="0.15">
      <c r="J81" s="25">
        <v>2</v>
      </c>
      <c r="K81" s="24">
        <v>15</v>
      </c>
    </row>
    <row r="82" spans="10:11" ht="15" customHeight="1" x14ac:dyDescent="0.15">
      <c r="J82" s="25">
        <v>3</v>
      </c>
      <c r="K82" s="24">
        <v>12</v>
      </c>
    </row>
    <row r="83" spans="10:11" ht="15" customHeight="1" x14ac:dyDescent="0.15">
      <c r="J83" s="25">
        <v>4</v>
      </c>
      <c r="K83" s="24">
        <v>10</v>
      </c>
    </row>
    <row r="84" spans="10:11" ht="15" customHeight="1" x14ac:dyDescent="0.15">
      <c r="J84" s="25">
        <v>5</v>
      </c>
      <c r="K84" s="24">
        <v>8</v>
      </c>
    </row>
    <row r="85" spans="10:11" ht="15" customHeight="1" x14ac:dyDescent="0.15">
      <c r="J85" s="25">
        <v>6</v>
      </c>
      <c r="K85" s="24">
        <v>6</v>
      </c>
    </row>
    <row r="86" spans="10:11" ht="15" customHeight="1" x14ac:dyDescent="0.15">
      <c r="J86" s="25">
        <v>7</v>
      </c>
      <c r="K86" s="24">
        <v>4</v>
      </c>
    </row>
    <row r="87" spans="10:11" ht="15" customHeight="1" x14ac:dyDescent="0.15">
      <c r="J87" s="25">
        <v>8</v>
      </c>
      <c r="K87" s="24">
        <v>3</v>
      </c>
    </row>
    <row r="88" spans="10:11" ht="15" customHeight="1" x14ac:dyDescent="0.15">
      <c r="J88" s="25">
        <v>9</v>
      </c>
      <c r="K88" s="24">
        <v>2</v>
      </c>
    </row>
    <row r="89" spans="10:11" ht="15" customHeight="1" x14ac:dyDescent="0.15">
      <c r="J89" s="25">
        <v>10</v>
      </c>
      <c r="K89" s="24">
        <v>1</v>
      </c>
    </row>
  </sheetData>
  <sortState xmlns:xlrd2="http://schemas.microsoft.com/office/spreadsheetml/2017/richdata2" ref="A36:L39">
    <sortCondition descending="1" ref="L39:L41"/>
  </sortState>
  <mergeCells count="72">
    <mergeCell ref="A3:L3"/>
    <mergeCell ref="A4:A6"/>
    <mergeCell ref="B4:B6"/>
    <mergeCell ref="C4:C6"/>
    <mergeCell ref="D4:E4"/>
    <mergeCell ref="F4:G4"/>
    <mergeCell ref="J4:K4"/>
    <mergeCell ref="D5:E5"/>
    <mergeCell ref="F5:G5"/>
    <mergeCell ref="J5:K5"/>
    <mergeCell ref="H4:I4"/>
    <mergeCell ref="H5:I5"/>
    <mergeCell ref="A13:L13"/>
    <mergeCell ref="A14:A16"/>
    <mergeCell ref="B14:B16"/>
    <mergeCell ref="C14:C16"/>
    <mergeCell ref="D14:E14"/>
    <mergeCell ref="F14:G14"/>
    <mergeCell ref="J14:K14"/>
    <mergeCell ref="D15:E15"/>
    <mergeCell ref="F15:G15"/>
    <mergeCell ref="J15:K15"/>
    <mergeCell ref="H14:I14"/>
    <mergeCell ref="H15:I15"/>
    <mergeCell ref="A25:L25"/>
    <mergeCell ref="A26:A28"/>
    <mergeCell ref="B26:B28"/>
    <mergeCell ref="C26:C28"/>
    <mergeCell ref="D26:E26"/>
    <mergeCell ref="F26:G26"/>
    <mergeCell ref="J26:K26"/>
    <mergeCell ref="D27:E27"/>
    <mergeCell ref="F27:G27"/>
    <mergeCell ref="J27:K27"/>
    <mergeCell ref="H26:I26"/>
    <mergeCell ref="H27:I27"/>
    <mergeCell ref="A37:L37"/>
    <mergeCell ref="A38:A40"/>
    <mergeCell ref="B38:B40"/>
    <mergeCell ref="C38:C40"/>
    <mergeCell ref="D38:E38"/>
    <mergeCell ref="F38:G38"/>
    <mergeCell ref="J38:K38"/>
    <mergeCell ref="D39:E39"/>
    <mergeCell ref="F39:G39"/>
    <mergeCell ref="J39:K39"/>
    <mergeCell ref="H38:I38"/>
    <mergeCell ref="H39:I39"/>
    <mergeCell ref="A71:L71"/>
    <mergeCell ref="A72:A74"/>
    <mergeCell ref="B72:B74"/>
    <mergeCell ref="C72:C74"/>
    <mergeCell ref="D72:E72"/>
    <mergeCell ref="F72:G72"/>
    <mergeCell ref="J72:K72"/>
    <mergeCell ref="D73:E73"/>
    <mergeCell ref="F73:G73"/>
    <mergeCell ref="J73:K73"/>
    <mergeCell ref="H72:I72"/>
    <mergeCell ref="H73:I73"/>
    <mergeCell ref="A61:L61"/>
    <mergeCell ref="A62:A64"/>
    <mergeCell ref="B62:B64"/>
    <mergeCell ref="C62:C64"/>
    <mergeCell ref="D62:E62"/>
    <mergeCell ref="F62:G62"/>
    <mergeCell ref="H62:I62"/>
    <mergeCell ref="J62:K62"/>
    <mergeCell ref="D63:E63"/>
    <mergeCell ref="F63:G63"/>
    <mergeCell ref="H63:I63"/>
    <mergeCell ref="J63:K63"/>
  </mergeCells>
  <phoneticPr fontId="1"/>
  <printOptions horizontalCentered="1"/>
  <pageMargins left="0.11811023622047245" right="0.11811023622047245" top="0.31496062992125984" bottom="0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1"/>
  <sheetViews>
    <sheetView topLeftCell="A42" zoomScale="85" zoomScaleNormal="85" workbookViewId="0">
      <selection activeCell="N18" sqref="N18"/>
    </sheetView>
  </sheetViews>
  <sheetFormatPr defaultColWidth="9" defaultRowHeight="15" x14ac:dyDescent="0.15"/>
  <cols>
    <col min="1" max="1" width="7.5" style="8" customWidth="1"/>
    <col min="2" max="2" width="17.5" style="8" customWidth="1"/>
    <col min="3" max="3" width="6.125" style="8" customWidth="1"/>
    <col min="4" max="4" width="5.625" style="8" customWidth="1"/>
    <col min="5" max="5" width="7.5" style="8" customWidth="1"/>
    <col min="6" max="6" width="5.625" style="8" customWidth="1"/>
    <col min="7" max="7" width="7.5" style="8" customWidth="1"/>
    <col min="8" max="8" width="5.625" style="8" customWidth="1"/>
    <col min="9" max="9" width="7.5" style="8" customWidth="1"/>
    <col min="10" max="10" width="5.625" style="8" customWidth="1"/>
    <col min="11" max="11" width="7.5" style="8" customWidth="1"/>
    <col min="12" max="12" width="10" style="8" customWidth="1"/>
    <col min="13" max="13" width="12.5" style="8" customWidth="1"/>
    <col min="14" max="16384" width="9" style="8"/>
  </cols>
  <sheetData>
    <row r="1" spans="1:13" ht="21.75" customHeight="1" x14ac:dyDescent="0.15">
      <c r="A1" s="9" t="s">
        <v>68</v>
      </c>
    </row>
    <row r="3" spans="1:13" ht="15" customHeight="1" x14ac:dyDescent="0.15">
      <c r="A3" s="41" t="s">
        <v>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1:13" ht="15" customHeight="1" x14ac:dyDescent="0.15">
      <c r="A4" s="44" t="s">
        <v>5</v>
      </c>
      <c r="B4" s="45" t="s">
        <v>0</v>
      </c>
      <c r="C4" s="44" t="s">
        <v>3</v>
      </c>
      <c r="D4" s="45" t="s">
        <v>39</v>
      </c>
      <c r="E4" s="45"/>
      <c r="F4" s="45" t="s">
        <v>64</v>
      </c>
      <c r="G4" s="45"/>
      <c r="H4" s="47" t="s">
        <v>45</v>
      </c>
      <c r="I4" s="48"/>
      <c r="J4" s="45"/>
      <c r="K4" s="45"/>
      <c r="L4" s="10" t="s">
        <v>22</v>
      </c>
      <c r="M4" s="26" t="s">
        <v>31</v>
      </c>
    </row>
    <row r="5" spans="1:13" ht="15" customHeight="1" x14ac:dyDescent="0.15">
      <c r="A5" s="44"/>
      <c r="B5" s="45"/>
      <c r="C5" s="45"/>
      <c r="D5" s="46">
        <v>3</v>
      </c>
      <c r="E5" s="46"/>
      <c r="F5" s="46">
        <v>0</v>
      </c>
      <c r="G5" s="46"/>
      <c r="H5" s="46">
        <v>0</v>
      </c>
      <c r="I5" s="46"/>
      <c r="J5" s="49"/>
      <c r="K5" s="49"/>
      <c r="L5" s="23">
        <f>ROUNDDOWN(AVERAGEIF(D5:K5,"&lt;&gt;0"),0)</f>
        <v>3</v>
      </c>
      <c r="M5" s="27">
        <f>IF(L5&lt;2,0,IF(L5&lt;4,1,IF(L5&lt;6,2,IF(L5&lt;8,3,3))))</f>
        <v>1</v>
      </c>
    </row>
    <row r="6" spans="1:13" x14ac:dyDescent="0.15">
      <c r="A6" s="44"/>
      <c r="B6" s="45"/>
      <c r="C6" s="45"/>
      <c r="D6" s="11" t="s">
        <v>1</v>
      </c>
      <c r="E6" s="12" t="s">
        <v>2</v>
      </c>
      <c r="F6" s="11" t="s">
        <v>1</v>
      </c>
      <c r="G6" s="12" t="s">
        <v>2</v>
      </c>
      <c r="H6" s="11" t="s">
        <v>1</v>
      </c>
      <c r="I6" s="12" t="s">
        <v>2</v>
      </c>
      <c r="J6" s="11" t="s">
        <v>1</v>
      </c>
      <c r="K6" s="12" t="s">
        <v>2</v>
      </c>
      <c r="L6" s="10" t="s">
        <v>23</v>
      </c>
    </row>
    <row r="7" spans="1:13" x14ac:dyDescent="0.15">
      <c r="A7" s="20">
        <v>1</v>
      </c>
      <c r="B7" s="19" t="s">
        <v>151</v>
      </c>
      <c r="C7" s="19">
        <v>76</v>
      </c>
      <c r="D7" s="17">
        <v>1</v>
      </c>
      <c r="E7" s="18">
        <f>IFERROR(VLOOKUP(D7,$J$52:$K$61,2,FALSE),"")</f>
        <v>20</v>
      </c>
      <c r="F7" s="17"/>
      <c r="G7" s="18" t="str">
        <f>IFERROR(VLOOKUP(F7,$J$52:$K$61,2,FALSE),"")</f>
        <v/>
      </c>
      <c r="H7" s="17"/>
      <c r="I7" s="18" t="str">
        <f>IFERROR(VLOOKUP(H7,$J$52:$K$61,2,FALSE),"")</f>
        <v/>
      </c>
      <c r="J7" s="17"/>
      <c r="K7" s="18" t="str">
        <f>IFERROR(VLOOKUP(J7,$J$52:$K$61,2,FALSE),"")</f>
        <v/>
      </c>
      <c r="L7" s="19">
        <f t="shared" ref="L7" si="0">SUM(E7,G7,I7,K7)</f>
        <v>20</v>
      </c>
    </row>
    <row r="8" spans="1:13" x14ac:dyDescent="0.15">
      <c r="A8" s="20">
        <v>2</v>
      </c>
      <c r="B8" s="19"/>
      <c r="C8" s="19"/>
      <c r="D8" s="17"/>
      <c r="E8" s="18" t="str">
        <f>IFERROR(VLOOKUP(D8,$J$52:$K$61,2,FALSE),"")</f>
        <v/>
      </c>
      <c r="F8" s="17"/>
      <c r="G8" s="18" t="str">
        <f>IFERROR(VLOOKUP(F8,$J$52:$K$61,2,FALSE),"")</f>
        <v/>
      </c>
      <c r="H8" s="17"/>
      <c r="I8" s="18" t="str">
        <f>IFERROR(VLOOKUP(H8,$J$52:$K$61,2,FALSE),"")</f>
        <v/>
      </c>
      <c r="J8" s="17"/>
      <c r="K8" s="18" t="str">
        <f>IFERROR(VLOOKUP(J8,$J$52:$K$61,2,FALSE),"")</f>
        <v/>
      </c>
      <c r="L8" s="19">
        <f t="shared" ref="L8" si="1">SUM(E8,G8,I8,K8)</f>
        <v>0</v>
      </c>
    </row>
    <row r="10" spans="1:13" x14ac:dyDescent="0.15">
      <c r="A10" s="41" t="s">
        <v>26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3"/>
    </row>
    <row r="11" spans="1:13" ht="15" customHeight="1" x14ac:dyDescent="0.15">
      <c r="A11" s="44" t="s">
        <v>5</v>
      </c>
      <c r="B11" s="45" t="s">
        <v>0</v>
      </c>
      <c r="C11" s="44" t="s">
        <v>3</v>
      </c>
      <c r="D11" s="45" t="s">
        <v>39</v>
      </c>
      <c r="E11" s="45"/>
      <c r="F11" s="45" t="s">
        <v>64</v>
      </c>
      <c r="G11" s="45"/>
      <c r="H11" s="47" t="s">
        <v>45</v>
      </c>
      <c r="I11" s="48"/>
      <c r="J11" s="45"/>
      <c r="K11" s="45"/>
      <c r="L11" s="10" t="s">
        <v>22</v>
      </c>
    </row>
    <row r="12" spans="1:13" ht="15" customHeight="1" x14ac:dyDescent="0.15">
      <c r="A12" s="44"/>
      <c r="B12" s="45"/>
      <c r="C12" s="45"/>
      <c r="D12" s="46">
        <v>14</v>
      </c>
      <c r="E12" s="46"/>
      <c r="F12" s="46">
        <v>14</v>
      </c>
      <c r="G12" s="46"/>
      <c r="H12" s="46">
        <v>13</v>
      </c>
      <c r="I12" s="46"/>
      <c r="J12" s="49"/>
      <c r="K12" s="49"/>
      <c r="L12" s="23">
        <f>ROUNDDOWN(AVERAGEIF(D12:K12,"&lt;&gt;0"),0)</f>
        <v>13</v>
      </c>
    </row>
    <row r="13" spans="1:13" x14ac:dyDescent="0.15">
      <c r="A13" s="44"/>
      <c r="B13" s="45"/>
      <c r="C13" s="45"/>
      <c r="D13" s="11" t="s">
        <v>1</v>
      </c>
      <c r="E13" s="12" t="s">
        <v>2</v>
      </c>
      <c r="F13" s="11" t="s">
        <v>1</v>
      </c>
      <c r="G13" s="12" t="s">
        <v>2</v>
      </c>
      <c r="H13" s="11" t="s">
        <v>1</v>
      </c>
      <c r="I13" s="12" t="s">
        <v>2</v>
      </c>
      <c r="J13" s="11" t="s">
        <v>1</v>
      </c>
      <c r="K13" s="12" t="s">
        <v>2</v>
      </c>
      <c r="L13" s="10" t="s">
        <v>23</v>
      </c>
    </row>
    <row r="14" spans="1:13" x14ac:dyDescent="0.15">
      <c r="A14" s="20">
        <v>1</v>
      </c>
      <c r="B14" s="39" t="s">
        <v>162</v>
      </c>
      <c r="C14" s="35" t="s">
        <v>152</v>
      </c>
      <c r="D14" s="17">
        <v>1</v>
      </c>
      <c r="E14" s="18">
        <f t="shared" ref="E14:E28" si="2">IFERROR(VLOOKUP(D14,$J$52:$K$61,2,FALSE),"")</f>
        <v>20</v>
      </c>
      <c r="F14" s="17">
        <v>1</v>
      </c>
      <c r="G14" s="18">
        <f t="shared" ref="G14:G28" si="3">IFERROR(VLOOKUP(F14,$J$52:$K$61,2,FALSE),"")</f>
        <v>20</v>
      </c>
      <c r="H14" s="17">
        <v>6</v>
      </c>
      <c r="I14" s="18">
        <f t="shared" ref="I14:I28" si="4">IFERROR(VLOOKUP(H14,$J$52:$K$61,2,FALSE),"")</f>
        <v>6</v>
      </c>
      <c r="J14" s="17"/>
      <c r="K14" s="18" t="str">
        <f t="shared" ref="K14:K28" si="5">IFERROR(VLOOKUP(J14,$J$52:$K$61,2,FALSE),"")</f>
        <v/>
      </c>
      <c r="L14" s="19">
        <f t="shared" ref="L14:L28" si="6">SUM(E14,G14,I14,K14)</f>
        <v>46</v>
      </c>
    </row>
    <row r="15" spans="1:13" x14ac:dyDescent="0.15">
      <c r="A15" s="20">
        <v>2</v>
      </c>
      <c r="B15" s="40" t="s">
        <v>167</v>
      </c>
      <c r="C15" s="35" t="s">
        <v>157</v>
      </c>
      <c r="D15" s="17">
        <v>6</v>
      </c>
      <c r="E15" s="18">
        <f t="shared" si="2"/>
        <v>6</v>
      </c>
      <c r="F15" s="17">
        <v>3</v>
      </c>
      <c r="G15" s="18">
        <f t="shared" si="3"/>
        <v>12</v>
      </c>
      <c r="H15" s="17">
        <v>1</v>
      </c>
      <c r="I15" s="18">
        <f t="shared" si="4"/>
        <v>20</v>
      </c>
      <c r="J15" s="17"/>
      <c r="K15" s="18" t="str">
        <f t="shared" si="5"/>
        <v/>
      </c>
      <c r="L15" s="19">
        <f>SUM(E15,G15,I15,K15)</f>
        <v>38</v>
      </c>
    </row>
    <row r="16" spans="1:13" x14ac:dyDescent="0.15">
      <c r="A16" s="20">
        <v>3</v>
      </c>
      <c r="B16" s="39" t="s">
        <v>164</v>
      </c>
      <c r="C16" s="35" t="s">
        <v>154</v>
      </c>
      <c r="D16" s="17">
        <v>3</v>
      </c>
      <c r="E16" s="18">
        <f t="shared" si="2"/>
        <v>12</v>
      </c>
      <c r="F16" s="13">
        <v>5</v>
      </c>
      <c r="G16" s="18">
        <f t="shared" si="3"/>
        <v>8</v>
      </c>
      <c r="H16" s="17">
        <v>3</v>
      </c>
      <c r="I16" s="18">
        <f t="shared" si="4"/>
        <v>12</v>
      </c>
      <c r="J16" s="13"/>
      <c r="K16" s="18" t="str">
        <f t="shared" si="5"/>
        <v/>
      </c>
      <c r="L16" s="19">
        <f t="shared" ref="L16" si="7">SUM(E16,G16,I16,K16)</f>
        <v>32</v>
      </c>
    </row>
    <row r="17" spans="1:12" x14ac:dyDescent="0.15">
      <c r="A17" s="20">
        <v>4</v>
      </c>
      <c r="B17" s="39" t="s">
        <v>226</v>
      </c>
      <c r="C17" s="35">
        <v>114</v>
      </c>
      <c r="D17" s="17"/>
      <c r="E17" s="18" t="str">
        <f t="shared" si="2"/>
        <v/>
      </c>
      <c r="F17" s="13">
        <v>2</v>
      </c>
      <c r="G17" s="18">
        <f t="shared" si="3"/>
        <v>15</v>
      </c>
      <c r="H17" s="17">
        <v>2</v>
      </c>
      <c r="I17" s="18">
        <f t="shared" si="4"/>
        <v>15</v>
      </c>
      <c r="J17" s="13"/>
      <c r="K17" s="18" t="str">
        <f t="shared" si="5"/>
        <v/>
      </c>
      <c r="L17" s="19">
        <f>SUM(E17,G17,I17,K17)</f>
        <v>30</v>
      </c>
    </row>
    <row r="18" spans="1:12" x14ac:dyDescent="0.15">
      <c r="A18" s="20">
        <v>5</v>
      </c>
      <c r="B18" s="39" t="s">
        <v>165</v>
      </c>
      <c r="C18" s="35" t="s">
        <v>155</v>
      </c>
      <c r="D18" s="17">
        <v>4</v>
      </c>
      <c r="E18" s="18">
        <f t="shared" si="2"/>
        <v>10</v>
      </c>
      <c r="F18" s="13">
        <v>6</v>
      </c>
      <c r="G18" s="18">
        <f t="shared" si="3"/>
        <v>6</v>
      </c>
      <c r="H18" s="17">
        <v>4</v>
      </c>
      <c r="I18" s="18">
        <f t="shared" si="4"/>
        <v>10</v>
      </c>
      <c r="J18" s="13"/>
      <c r="K18" s="18" t="str">
        <f t="shared" si="5"/>
        <v/>
      </c>
      <c r="L18" s="19">
        <f t="shared" ref="L18:L25" si="8">SUM(E18,G18,I18,K18)</f>
        <v>26</v>
      </c>
    </row>
    <row r="19" spans="1:12" ht="15" customHeight="1" x14ac:dyDescent="0.15">
      <c r="A19" s="20">
        <v>6</v>
      </c>
      <c r="B19" s="39" t="s">
        <v>163</v>
      </c>
      <c r="C19" s="35" t="s">
        <v>153</v>
      </c>
      <c r="D19" s="17">
        <v>2</v>
      </c>
      <c r="E19" s="18">
        <f t="shared" si="2"/>
        <v>15</v>
      </c>
      <c r="F19" s="17"/>
      <c r="G19" s="18" t="str">
        <f t="shared" si="3"/>
        <v/>
      </c>
      <c r="H19" s="17"/>
      <c r="I19" s="18" t="str">
        <f t="shared" si="4"/>
        <v/>
      </c>
      <c r="J19" s="17"/>
      <c r="K19" s="18" t="str">
        <f t="shared" si="5"/>
        <v/>
      </c>
      <c r="L19" s="19">
        <f>SUM(E19,G19,I19,K19)</f>
        <v>15</v>
      </c>
    </row>
    <row r="20" spans="1:12" x14ac:dyDescent="0.15">
      <c r="A20" s="20">
        <v>7</v>
      </c>
      <c r="B20" s="7" t="s">
        <v>168</v>
      </c>
      <c r="C20" s="7" t="s">
        <v>158</v>
      </c>
      <c r="D20" s="13">
        <v>7</v>
      </c>
      <c r="E20" s="18">
        <f t="shared" si="2"/>
        <v>4</v>
      </c>
      <c r="F20" s="13">
        <v>8</v>
      </c>
      <c r="G20" s="18">
        <f t="shared" si="3"/>
        <v>3</v>
      </c>
      <c r="H20" s="13">
        <v>5</v>
      </c>
      <c r="I20" s="18">
        <f t="shared" si="4"/>
        <v>8</v>
      </c>
      <c r="J20" s="13"/>
      <c r="K20" s="18" t="str">
        <f t="shared" si="5"/>
        <v/>
      </c>
      <c r="L20" s="19">
        <f>SUM(E20,G20,I20,K20)</f>
        <v>15</v>
      </c>
    </row>
    <row r="21" spans="1:12" x14ac:dyDescent="0.15">
      <c r="A21" s="20">
        <v>8</v>
      </c>
      <c r="B21" s="7" t="s">
        <v>166</v>
      </c>
      <c r="C21" s="7" t="s">
        <v>156</v>
      </c>
      <c r="D21" s="13">
        <v>5</v>
      </c>
      <c r="E21" s="18">
        <f t="shared" si="2"/>
        <v>8</v>
      </c>
      <c r="F21" s="13">
        <v>7</v>
      </c>
      <c r="G21" s="18">
        <f t="shared" si="3"/>
        <v>4</v>
      </c>
      <c r="H21" s="13">
        <v>8</v>
      </c>
      <c r="I21" s="18">
        <f t="shared" si="4"/>
        <v>3</v>
      </c>
      <c r="J21" s="13"/>
      <c r="K21" s="18" t="str">
        <f t="shared" si="5"/>
        <v/>
      </c>
      <c r="L21" s="19">
        <f>SUM(E21,G21,I21,K21)</f>
        <v>15</v>
      </c>
    </row>
    <row r="22" spans="1:12" x14ac:dyDescent="0.15">
      <c r="A22" s="20">
        <v>9</v>
      </c>
      <c r="B22" s="7" t="s">
        <v>219</v>
      </c>
      <c r="C22" s="7">
        <v>113</v>
      </c>
      <c r="D22" s="13"/>
      <c r="E22" s="18" t="str">
        <f t="shared" si="2"/>
        <v/>
      </c>
      <c r="F22" s="13">
        <v>4</v>
      </c>
      <c r="G22" s="18">
        <f t="shared" si="3"/>
        <v>10</v>
      </c>
      <c r="H22" s="13"/>
      <c r="I22" s="18" t="str">
        <f t="shared" si="4"/>
        <v/>
      </c>
      <c r="J22" s="13"/>
      <c r="K22" s="18" t="str">
        <f t="shared" si="5"/>
        <v/>
      </c>
      <c r="L22" s="19">
        <f t="shared" si="8"/>
        <v>10</v>
      </c>
    </row>
    <row r="23" spans="1:12" x14ac:dyDescent="0.15">
      <c r="A23" s="20">
        <v>10</v>
      </c>
      <c r="B23" s="39" t="s">
        <v>227</v>
      </c>
      <c r="C23" s="35">
        <v>103</v>
      </c>
      <c r="D23" s="17"/>
      <c r="E23" s="18" t="str">
        <f t="shared" si="2"/>
        <v/>
      </c>
      <c r="F23" s="17">
        <v>10</v>
      </c>
      <c r="G23" s="18">
        <f t="shared" si="3"/>
        <v>1</v>
      </c>
      <c r="H23" s="17">
        <v>7</v>
      </c>
      <c r="I23" s="18">
        <f t="shared" si="4"/>
        <v>4</v>
      </c>
      <c r="J23" s="17"/>
      <c r="K23" s="18" t="str">
        <f t="shared" si="5"/>
        <v/>
      </c>
      <c r="L23" s="19">
        <f>SUM(E23,G23,I23,K23)</f>
        <v>5</v>
      </c>
    </row>
    <row r="24" spans="1:12" x14ac:dyDescent="0.15">
      <c r="A24" s="20">
        <v>11</v>
      </c>
      <c r="B24" s="39" t="s">
        <v>171</v>
      </c>
      <c r="C24" s="35" t="s">
        <v>161</v>
      </c>
      <c r="D24" s="17">
        <v>10</v>
      </c>
      <c r="E24" s="18">
        <f t="shared" si="2"/>
        <v>1</v>
      </c>
      <c r="F24" s="13">
        <v>9</v>
      </c>
      <c r="G24" s="18">
        <f t="shared" si="3"/>
        <v>2</v>
      </c>
      <c r="H24" s="13">
        <v>10</v>
      </c>
      <c r="I24" s="18">
        <f t="shared" si="4"/>
        <v>1</v>
      </c>
      <c r="J24" s="13"/>
      <c r="K24" s="18" t="str">
        <f t="shared" si="5"/>
        <v/>
      </c>
      <c r="L24" s="19">
        <f t="shared" si="8"/>
        <v>4</v>
      </c>
    </row>
    <row r="25" spans="1:12" x14ac:dyDescent="0.15">
      <c r="A25" s="20">
        <v>12</v>
      </c>
      <c r="B25" s="39" t="s">
        <v>169</v>
      </c>
      <c r="C25" s="35" t="s">
        <v>159</v>
      </c>
      <c r="D25" s="17">
        <v>8</v>
      </c>
      <c r="E25" s="18">
        <f t="shared" si="2"/>
        <v>3</v>
      </c>
      <c r="F25" s="13"/>
      <c r="G25" s="18" t="str">
        <f t="shared" si="3"/>
        <v/>
      </c>
      <c r="H25" s="13"/>
      <c r="I25" s="18" t="str">
        <f t="shared" si="4"/>
        <v/>
      </c>
      <c r="J25" s="13"/>
      <c r="K25" s="18" t="str">
        <f t="shared" si="5"/>
        <v/>
      </c>
      <c r="L25" s="19">
        <f t="shared" si="8"/>
        <v>3</v>
      </c>
    </row>
    <row r="26" spans="1:12" x14ac:dyDescent="0.15">
      <c r="A26" s="20">
        <v>13</v>
      </c>
      <c r="B26" s="19" t="s">
        <v>170</v>
      </c>
      <c r="C26" s="19" t="s">
        <v>160</v>
      </c>
      <c r="D26" s="17">
        <v>9</v>
      </c>
      <c r="E26" s="18">
        <f t="shared" si="2"/>
        <v>2</v>
      </c>
      <c r="F26" s="17"/>
      <c r="G26" s="18" t="str">
        <f t="shared" si="3"/>
        <v/>
      </c>
      <c r="H26" s="17"/>
      <c r="I26" s="18" t="str">
        <f t="shared" si="4"/>
        <v/>
      </c>
      <c r="J26" s="13"/>
      <c r="K26" s="18" t="str">
        <f t="shared" si="5"/>
        <v/>
      </c>
      <c r="L26" s="19">
        <f>SUM(E26,G26,I26,K26)</f>
        <v>2</v>
      </c>
    </row>
    <row r="27" spans="1:12" x14ac:dyDescent="0.15">
      <c r="A27" s="20">
        <v>14</v>
      </c>
      <c r="B27" s="39"/>
      <c r="C27" s="35"/>
      <c r="D27" s="17"/>
      <c r="E27" s="18" t="str">
        <f t="shared" si="2"/>
        <v/>
      </c>
      <c r="F27" s="17"/>
      <c r="G27" s="18" t="str">
        <f t="shared" si="3"/>
        <v/>
      </c>
      <c r="H27" s="17"/>
      <c r="I27" s="18" t="str">
        <f t="shared" si="4"/>
        <v/>
      </c>
      <c r="J27" s="17"/>
      <c r="K27" s="18" t="str">
        <f t="shared" si="5"/>
        <v/>
      </c>
      <c r="L27" s="19">
        <f t="shared" si="6"/>
        <v>0</v>
      </c>
    </row>
    <row r="28" spans="1:12" x14ac:dyDescent="0.15">
      <c r="A28" s="20">
        <v>15</v>
      </c>
      <c r="B28" s="7"/>
      <c r="C28" s="7"/>
      <c r="D28" s="17"/>
      <c r="E28" s="18" t="str">
        <f t="shared" si="2"/>
        <v/>
      </c>
      <c r="F28" s="13"/>
      <c r="G28" s="18" t="str">
        <f t="shared" si="3"/>
        <v/>
      </c>
      <c r="H28" s="13"/>
      <c r="I28" s="18" t="str">
        <f t="shared" si="4"/>
        <v/>
      </c>
      <c r="J28" s="13"/>
      <c r="K28" s="18" t="str">
        <f t="shared" si="5"/>
        <v/>
      </c>
      <c r="L28" s="19">
        <f t="shared" si="6"/>
        <v>0</v>
      </c>
    </row>
    <row r="29" spans="1:12" x14ac:dyDescent="0.15">
      <c r="A29" s="20">
        <v>16</v>
      </c>
      <c r="B29" s="7"/>
      <c r="C29" s="7"/>
      <c r="D29" s="13"/>
      <c r="E29" s="18" t="str">
        <f t="shared" ref="E29:E34" si="9">IFERROR(VLOOKUP(D29,$J$52:$K$61,2,FALSE),"")</f>
        <v/>
      </c>
      <c r="F29" s="13"/>
      <c r="G29" s="18" t="str">
        <f t="shared" ref="G29:G34" si="10">IFERROR(VLOOKUP(F29,$J$52:$K$61,2,FALSE),"")</f>
        <v/>
      </c>
      <c r="H29" s="13"/>
      <c r="I29" s="18" t="str">
        <f t="shared" ref="I29:I34" si="11">IFERROR(VLOOKUP(H29,$J$52:$K$61,2,FALSE),"")</f>
        <v/>
      </c>
      <c r="J29" s="13"/>
      <c r="K29" s="18" t="str">
        <f t="shared" ref="K29:K34" si="12">IFERROR(VLOOKUP(J29,$J$52:$K$61,2,FALSE),"")</f>
        <v/>
      </c>
      <c r="L29" s="19">
        <f t="shared" ref="L29:L34" si="13">SUM(E29,G29,I29,K29)</f>
        <v>0</v>
      </c>
    </row>
    <row r="30" spans="1:12" x14ac:dyDescent="0.15">
      <c r="A30" s="20">
        <v>17</v>
      </c>
      <c r="B30" s="7"/>
      <c r="C30" s="7"/>
      <c r="D30" s="13"/>
      <c r="E30" s="18" t="str">
        <f t="shared" si="9"/>
        <v/>
      </c>
      <c r="F30" s="13"/>
      <c r="G30" s="18" t="str">
        <f t="shared" si="10"/>
        <v/>
      </c>
      <c r="H30" s="13"/>
      <c r="I30" s="18" t="str">
        <f t="shared" si="11"/>
        <v/>
      </c>
      <c r="J30" s="13"/>
      <c r="K30" s="18" t="str">
        <f t="shared" si="12"/>
        <v/>
      </c>
      <c r="L30" s="19">
        <f t="shared" si="13"/>
        <v>0</v>
      </c>
    </row>
    <row r="31" spans="1:12" x14ac:dyDescent="0.15">
      <c r="A31" s="20">
        <v>18</v>
      </c>
      <c r="B31" s="7"/>
      <c r="C31" s="7"/>
      <c r="D31" s="13"/>
      <c r="E31" s="18" t="str">
        <f t="shared" si="9"/>
        <v/>
      </c>
      <c r="F31" s="13"/>
      <c r="G31" s="18" t="str">
        <f t="shared" si="10"/>
        <v/>
      </c>
      <c r="H31" s="13"/>
      <c r="I31" s="18" t="str">
        <f t="shared" si="11"/>
        <v/>
      </c>
      <c r="J31" s="13"/>
      <c r="K31" s="18" t="str">
        <f t="shared" si="12"/>
        <v/>
      </c>
      <c r="L31" s="19">
        <f t="shared" si="13"/>
        <v>0</v>
      </c>
    </row>
    <row r="32" spans="1:12" x14ac:dyDescent="0.15">
      <c r="A32" s="20">
        <v>19</v>
      </c>
      <c r="B32" s="7"/>
      <c r="C32" s="7"/>
      <c r="D32" s="13"/>
      <c r="E32" s="18" t="str">
        <f t="shared" si="9"/>
        <v/>
      </c>
      <c r="F32" s="13"/>
      <c r="G32" s="18" t="str">
        <f t="shared" si="10"/>
        <v/>
      </c>
      <c r="H32" s="13"/>
      <c r="I32" s="18" t="str">
        <f t="shared" si="11"/>
        <v/>
      </c>
      <c r="J32" s="13"/>
      <c r="K32" s="18" t="str">
        <f t="shared" si="12"/>
        <v/>
      </c>
      <c r="L32" s="19">
        <f t="shared" si="13"/>
        <v>0</v>
      </c>
    </row>
    <row r="33" spans="1:12" x14ac:dyDescent="0.15">
      <c r="A33" s="20">
        <v>20</v>
      </c>
      <c r="B33" s="7"/>
      <c r="C33" s="7"/>
      <c r="D33" s="13"/>
      <c r="E33" s="18" t="str">
        <f t="shared" si="9"/>
        <v/>
      </c>
      <c r="F33" s="13"/>
      <c r="G33" s="18" t="str">
        <f t="shared" si="10"/>
        <v/>
      </c>
      <c r="H33" s="13"/>
      <c r="I33" s="18" t="str">
        <f t="shared" si="11"/>
        <v/>
      </c>
      <c r="J33" s="13"/>
      <c r="K33" s="18" t="str">
        <f t="shared" si="12"/>
        <v/>
      </c>
      <c r="L33" s="19">
        <f t="shared" si="13"/>
        <v>0</v>
      </c>
    </row>
    <row r="34" spans="1:12" x14ac:dyDescent="0.15">
      <c r="A34" s="20">
        <v>21</v>
      </c>
      <c r="B34" s="7"/>
      <c r="C34" s="7"/>
      <c r="D34" s="13"/>
      <c r="E34" s="18" t="str">
        <f t="shared" si="9"/>
        <v/>
      </c>
      <c r="F34" s="13"/>
      <c r="G34" s="18" t="str">
        <f t="shared" si="10"/>
        <v/>
      </c>
      <c r="H34" s="13"/>
      <c r="I34" s="18" t="str">
        <f t="shared" si="11"/>
        <v/>
      </c>
      <c r="J34" s="13"/>
      <c r="K34" s="18" t="str">
        <f t="shared" si="12"/>
        <v/>
      </c>
      <c r="L34" s="19">
        <f t="shared" si="13"/>
        <v>0</v>
      </c>
    </row>
    <row r="36" spans="1:12" x14ac:dyDescent="0.15">
      <c r="A36" s="41" t="s">
        <v>52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3"/>
    </row>
    <row r="37" spans="1:12" ht="15" customHeight="1" x14ac:dyDescent="0.15">
      <c r="A37" s="44" t="s">
        <v>5</v>
      </c>
      <c r="B37" s="45" t="s">
        <v>0</v>
      </c>
      <c r="C37" s="44" t="s">
        <v>3</v>
      </c>
      <c r="D37" s="45" t="s">
        <v>39</v>
      </c>
      <c r="E37" s="45"/>
      <c r="F37" s="45" t="s">
        <v>64</v>
      </c>
      <c r="G37" s="45"/>
      <c r="H37" s="47" t="s">
        <v>45</v>
      </c>
      <c r="I37" s="48"/>
      <c r="J37" s="45"/>
      <c r="K37" s="45"/>
      <c r="L37" s="10" t="s">
        <v>22</v>
      </c>
    </row>
    <row r="38" spans="1:12" ht="15" customHeight="1" x14ac:dyDescent="0.15">
      <c r="A38" s="44"/>
      <c r="B38" s="45"/>
      <c r="C38" s="45"/>
      <c r="D38" s="46"/>
      <c r="E38" s="46"/>
      <c r="F38" s="46"/>
      <c r="G38" s="46"/>
      <c r="H38" s="46"/>
      <c r="I38" s="46"/>
      <c r="J38" s="49"/>
      <c r="K38" s="49"/>
      <c r="L38" s="23" t="e">
        <f>ROUNDDOWN(AVERAGE(D38:K38),0)</f>
        <v>#DIV/0!</v>
      </c>
    </row>
    <row r="39" spans="1:12" x14ac:dyDescent="0.15">
      <c r="A39" s="44"/>
      <c r="B39" s="45"/>
      <c r="C39" s="45"/>
      <c r="D39" s="11" t="s">
        <v>1</v>
      </c>
      <c r="E39" s="12" t="s">
        <v>2</v>
      </c>
      <c r="F39" s="11" t="s">
        <v>1</v>
      </c>
      <c r="G39" s="12" t="s">
        <v>2</v>
      </c>
      <c r="H39" s="11" t="s">
        <v>1</v>
      </c>
      <c r="I39" s="12" t="s">
        <v>2</v>
      </c>
      <c r="J39" s="11" t="s">
        <v>1</v>
      </c>
      <c r="K39" s="12" t="s">
        <v>2</v>
      </c>
      <c r="L39" s="10" t="s">
        <v>23</v>
      </c>
    </row>
    <row r="40" spans="1:12" ht="15" customHeight="1" x14ac:dyDescent="0.15">
      <c r="A40" s="20">
        <v>1</v>
      </c>
      <c r="B40" s="36"/>
      <c r="C40" s="19"/>
      <c r="D40" s="17"/>
      <c r="E40" s="18" t="str">
        <f>IFERROR(VLOOKUP(D40,$J$52:$K$61,2,FALSE),"")</f>
        <v/>
      </c>
      <c r="F40" s="17"/>
      <c r="G40" s="18" t="str">
        <f>IFERROR(VLOOKUP(F40,$J$52:$K$61,2,FALSE),"")</f>
        <v/>
      </c>
      <c r="H40" s="17"/>
      <c r="I40" s="18" t="str">
        <f>IFERROR(VLOOKUP(H40,$J$52:$K$61,2,FALSE),"")</f>
        <v/>
      </c>
      <c r="J40" s="17"/>
      <c r="K40" s="18" t="str">
        <f>IFERROR(VLOOKUP(J40,$J$52:$K$61,2,FALSE),"")</f>
        <v/>
      </c>
      <c r="L40" s="19">
        <f>SUM(E40,G40,I40,K40)</f>
        <v>0</v>
      </c>
    </row>
    <row r="41" spans="1:12" x14ac:dyDescent="0.15">
      <c r="A41" s="20">
        <v>2</v>
      </c>
      <c r="B41" s="19"/>
      <c r="C41" s="19"/>
      <c r="D41" s="17"/>
      <c r="E41" s="18" t="str">
        <f t="shared" ref="E41:E49" si="14">IFERROR(VLOOKUP(D41,$J$52:$K$61,2,FALSE),"")</f>
        <v/>
      </c>
      <c r="F41" s="17"/>
      <c r="G41" s="18" t="str">
        <f t="shared" ref="G41:G49" si="15">IFERROR(VLOOKUP(F41,$J$52:$K$61,2,FALSE),"")</f>
        <v/>
      </c>
      <c r="H41" s="17"/>
      <c r="I41" s="18" t="str">
        <f t="shared" ref="I41:I49" si="16">IFERROR(VLOOKUP(H41,$J$52:$K$61,2,FALSE),"")</f>
        <v/>
      </c>
      <c r="J41" s="17"/>
      <c r="K41" s="18" t="str">
        <f t="shared" ref="K41:K49" si="17">IFERROR(VLOOKUP(J41,$J$52:$K$61,2,FALSE),"")</f>
        <v/>
      </c>
      <c r="L41" s="19">
        <f t="shared" ref="L41:L48" si="18">SUM(E41,G41,I41,K41)</f>
        <v>0</v>
      </c>
    </row>
    <row r="42" spans="1:12" x14ac:dyDescent="0.15">
      <c r="A42" s="20">
        <v>3</v>
      </c>
      <c r="B42" s="7"/>
      <c r="C42" s="7"/>
      <c r="D42" s="17"/>
      <c r="E42" s="18" t="str">
        <f t="shared" si="14"/>
        <v/>
      </c>
      <c r="F42" s="13"/>
      <c r="G42" s="18" t="str">
        <f t="shared" si="15"/>
        <v/>
      </c>
      <c r="H42" s="17"/>
      <c r="I42" s="18" t="str">
        <f t="shared" si="16"/>
        <v/>
      </c>
      <c r="J42" s="13"/>
      <c r="K42" s="18" t="str">
        <f t="shared" si="17"/>
        <v/>
      </c>
      <c r="L42" s="19">
        <f t="shared" si="18"/>
        <v>0</v>
      </c>
    </row>
    <row r="43" spans="1:12" x14ac:dyDescent="0.15">
      <c r="A43" s="20">
        <v>4</v>
      </c>
      <c r="B43" s="19"/>
      <c r="C43" s="19"/>
      <c r="D43" s="17"/>
      <c r="E43" s="18" t="str">
        <f t="shared" si="14"/>
        <v/>
      </c>
      <c r="F43" s="17"/>
      <c r="G43" s="18" t="str">
        <f t="shared" si="15"/>
        <v/>
      </c>
      <c r="H43" s="17"/>
      <c r="I43" s="18" t="str">
        <f t="shared" si="16"/>
        <v/>
      </c>
      <c r="J43" s="17"/>
      <c r="K43" s="18" t="str">
        <f t="shared" si="17"/>
        <v/>
      </c>
      <c r="L43" s="19">
        <f t="shared" si="18"/>
        <v>0</v>
      </c>
    </row>
    <row r="44" spans="1:12" x14ac:dyDescent="0.15">
      <c r="A44" s="20">
        <v>5</v>
      </c>
      <c r="B44" s="7"/>
      <c r="C44" s="7"/>
      <c r="D44" s="17"/>
      <c r="E44" s="18" t="str">
        <f t="shared" si="14"/>
        <v/>
      </c>
      <c r="F44" s="13"/>
      <c r="G44" s="18" t="str">
        <f t="shared" si="15"/>
        <v/>
      </c>
      <c r="H44" s="13"/>
      <c r="I44" s="18" t="str">
        <f t="shared" si="16"/>
        <v/>
      </c>
      <c r="J44" s="13"/>
      <c r="K44" s="18" t="str">
        <f t="shared" si="17"/>
        <v/>
      </c>
      <c r="L44" s="19">
        <f t="shared" si="18"/>
        <v>0</v>
      </c>
    </row>
    <row r="45" spans="1:12" x14ac:dyDescent="0.15">
      <c r="A45" s="20">
        <v>6</v>
      </c>
      <c r="B45" s="7"/>
      <c r="C45" s="7"/>
      <c r="D45" s="13"/>
      <c r="E45" s="18" t="str">
        <f t="shared" si="14"/>
        <v/>
      </c>
      <c r="F45" s="13"/>
      <c r="G45" s="18" t="str">
        <f t="shared" si="15"/>
        <v/>
      </c>
      <c r="H45" s="17"/>
      <c r="I45" s="18" t="str">
        <f t="shared" si="16"/>
        <v/>
      </c>
      <c r="J45" s="13"/>
      <c r="K45" s="18" t="str">
        <f t="shared" si="17"/>
        <v/>
      </c>
      <c r="L45" s="19">
        <f t="shared" si="18"/>
        <v>0</v>
      </c>
    </row>
    <row r="46" spans="1:12" x14ac:dyDescent="0.15">
      <c r="A46" s="20">
        <v>7</v>
      </c>
      <c r="B46" s="7"/>
      <c r="C46" s="7"/>
      <c r="D46" s="13"/>
      <c r="E46" s="18" t="str">
        <f t="shared" si="14"/>
        <v/>
      </c>
      <c r="F46" s="13"/>
      <c r="G46" s="18" t="str">
        <f t="shared" si="15"/>
        <v/>
      </c>
      <c r="H46" s="13"/>
      <c r="I46" s="18" t="str">
        <f t="shared" si="16"/>
        <v/>
      </c>
      <c r="J46" s="13"/>
      <c r="K46" s="18" t="str">
        <f t="shared" si="17"/>
        <v/>
      </c>
      <c r="L46" s="19">
        <f t="shared" si="18"/>
        <v>0</v>
      </c>
    </row>
    <row r="47" spans="1:12" x14ac:dyDescent="0.15">
      <c r="A47" s="20">
        <v>8</v>
      </c>
      <c r="B47" s="7"/>
      <c r="C47" s="7"/>
      <c r="D47" s="17"/>
      <c r="E47" s="18" t="str">
        <f t="shared" si="14"/>
        <v/>
      </c>
      <c r="F47" s="13"/>
      <c r="G47" s="18" t="str">
        <f t="shared" si="15"/>
        <v/>
      </c>
      <c r="H47" s="17"/>
      <c r="I47" s="18" t="str">
        <f t="shared" si="16"/>
        <v/>
      </c>
      <c r="J47" s="13"/>
      <c r="K47" s="18" t="str">
        <f t="shared" si="17"/>
        <v/>
      </c>
      <c r="L47" s="19">
        <f t="shared" si="18"/>
        <v>0</v>
      </c>
    </row>
    <row r="48" spans="1:12" x14ac:dyDescent="0.15">
      <c r="A48" s="20">
        <v>9</v>
      </c>
      <c r="B48" s="19"/>
      <c r="C48" s="19"/>
      <c r="D48" s="17"/>
      <c r="E48" s="18" t="str">
        <f t="shared" si="14"/>
        <v/>
      </c>
      <c r="F48" s="17"/>
      <c r="G48" s="18" t="str">
        <f t="shared" si="15"/>
        <v/>
      </c>
      <c r="H48" s="17"/>
      <c r="I48" s="18" t="str">
        <f t="shared" si="16"/>
        <v/>
      </c>
      <c r="J48" s="17"/>
      <c r="K48" s="18" t="str">
        <f t="shared" si="17"/>
        <v/>
      </c>
      <c r="L48" s="19">
        <f t="shared" si="18"/>
        <v>0</v>
      </c>
    </row>
    <row r="49" spans="1:12" x14ac:dyDescent="0.15">
      <c r="A49" s="20">
        <v>10</v>
      </c>
      <c r="B49" s="19"/>
      <c r="C49" s="19"/>
      <c r="D49" s="17"/>
      <c r="E49" s="18" t="str">
        <f t="shared" si="14"/>
        <v/>
      </c>
      <c r="F49" s="17"/>
      <c r="G49" s="18" t="str">
        <f t="shared" si="15"/>
        <v/>
      </c>
      <c r="H49" s="17"/>
      <c r="I49" s="18" t="str">
        <f t="shared" si="16"/>
        <v/>
      </c>
      <c r="J49" s="17"/>
      <c r="K49" s="18" t="str">
        <f t="shared" si="17"/>
        <v/>
      </c>
      <c r="L49" s="19">
        <f t="shared" ref="L49" si="19">SUM(E49,G49,I49,K49)</f>
        <v>0</v>
      </c>
    </row>
    <row r="51" spans="1:12" x14ac:dyDescent="0.15">
      <c r="J51" s="8" t="s">
        <v>21</v>
      </c>
    </row>
    <row r="52" spans="1:12" x14ac:dyDescent="0.15">
      <c r="J52" s="25">
        <v>1</v>
      </c>
      <c r="K52" s="24">
        <v>20</v>
      </c>
    </row>
    <row r="53" spans="1:12" x14ac:dyDescent="0.15">
      <c r="J53" s="25">
        <v>2</v>
      </c>
      <c r="K53" s="24">
        <v>15</v>
      </c>
    </row>
    <row r="54" spans="1:12" x14ac:dyDescent="0.15">
      <c r="J54" s="25">
        <v>3</v>
      </c>
      <c r="K54" s="24">
        <v>12</v>
      </c>
    </row>
    <row r="55" spans="1:12" x14ac:dyDescent="0.15">
      <c r="J55" s="25">
        <v>4</v>
      </c>
      <c r="K55" s="24">
        <v>10</v>
      </c>
    </row>
    <row r="56" spans="1:12" x14ac:dyDescent="0.15">
      <c r="J56" s="25">
        <v>5</v>
      </c>
      <c r="K56" s="24">
        <v>8</v>
      </c>
    </row>
    <row r="57" spans="1:12" x14ac:dyDescent="0.15">
      <c r="J57" s="25">
        <v>6</v>
      </c>
      <c r="K57" s="24">
        <v>6</v>
      </c>
    </row>
    <row r="58" spans="1:12" x14ac:dyDescent="0.15">
      <c r="J58" s="25">
        <v>7</v>
      </c>
      <c r="K58" s="24">
        <v>4</v>
      </c>
    </row>
    <row r="59" spans="1:12" x14ac:dyDescent="0.15">
      <c r="J59" s="25">
        <v>8</v>
      </c>
      <c r="K59" s="24">
        <v>3</v>
      </c>
    </row>
    <row r="60" spans="1:12" x14ac:dyDescent="0.15">
      <c r="J60" s="25">
        <v>9</v>
      </c>
      <c r="K60" s="24">
        <v>2</v>
      </c>
    </row>
    <row r="61" spans="1:12" x14ac:dyDescent="0.15">
      <c r="J61" s="25">
        <v>10</v>
      </c>
      <c r="K61" s="24">
        <v>1</v>
      </c>
    </row>
  </sheetData>
  <mergeCells count="36">
    <mergeCell ref="J4:K4"/>
    <mergeCell ref="H4:I4"/>
    <mergeCell ref="A3:L3"/>
    <mergeCell ref="A4:A6"/>
    <mergeCell ref="B4:B6"/>
    <mergeCell ref="D5:E5"/>
    <mergeCell ref="J5:K5"/>
    <mergeCell ref="F5:G5"/>
    <mergeCell ref="C4:C6"/>
    <mergeCell ref="D4:E4"/>
    <mergeCell ref="H5:I5"/>
    <mergeCell ref="F4:G4"/>
    <mergeCell ref="F38:G38"/>
    <mergeCell ref="A36:L36"/>
    <mergeCell ref="A37:A39"/>
    <mergeCell ref="B37:B39"/>
    <mergeCell ref="C37:C39"/>
    <mergeCell ref="D37:E37"/>
    <mergeCell ref="J37:K37"/>
    <mergeCell ref="D38:E38"/>
    <mergeCell ref="J38:K38"/>
    <mergeCell ref="H38:I38"/>
    <mergeCell ref="H37:I37"/>
    <mergeCell ref="F37:G37"/>
    <mergeCell ref="A10:L10"/>
    <mergeCell ref="A11:A13"/>
    <mergeCell ref="B11:B13"/>
    <mergeCell ref="C11:C13"/>
    <mergeCell ref="D11:E11"/>
    <mergeCell ref="F11:G11"/>
    <mergeCell ref="H11:I11"/>
    <mergeCell ref="J11:K11"/>
    <mergeCell ref="D12:E12"/>
    <mergeCell ref="F12:G12"/>
    <mergeCell ref="H12:I12"/>
    <mergeCell ref="J12:K12"/>
  </mergeCells>
  <phoneticPr fontId="1"/>
  <printOptions horizontalCentered="1"/>
  <pageMargins left="0.11811023622047245" right="0.11811023622047245" top="0.39370078740157483" bottom="0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2:I14"/>
  <sheetViews>
    <sheetView workbookViewId="0">
      <selection activeCell="J9" sqref="J9"/>
    </sheetView>
  </sheetViews>
  <sheetFormatPr defaultColWidth="9" defaultRowHeight="19.5" customHeight="1" x14ac:dyDescent="0.15"/>
  <cols>
    <col min="1" max="1" width="3.125" style="8" customWidth="1"/>
    <col min="2" max="3" width="11.875" style="8" customWidth="1"/>
    <col min="4" max="4" width="3.125" style="8" customWidth="1"/>
    <col min="5" max="6" width="8.125" style="8" customWidth="1"/>
    <col min="7" max="7" width="3.625" style="8" customWidth="1"/>
    <col min="8" max="16384" width="9" style="8"/>
  </cols>
  <sheetData>
    <row r="2" spans="1:9" s="4" customFormat="1" ht="22.5" customHeight="1" x14ac:dyDescent="0.15">
      <c r="A2" s="1"/>
      <c r="B2" s="2" t="s">
        <v>58</v>
      </c>
      <c r="C2" s="2" t="s">
        <v>57</v>
      </c>
      <c r="D2" s="1"/>
      <c r="E2" s="2" t="s">
        <v>1</v>
      </c>
      <c r="F2" s="3" t="s">
        <v>14</v>
      </c>
      <c r="H2" s="2" t="s">
        <v>7</v>
      </c>
      <c r="I2" s="38" t="s">
        <v>56</v>
      </c>
    </row>
    <row r="3" spans="1:9" ht="19.5" customHeight="1" x14ac:dyDescent="0.15">
      <c r="A3" s="5"/>
      <c r="B3" s="7" t="s">
        <v>15</v>
      </c>
      <c r="C3" s="7" t="s">
        <v>8</v>
      </c>
      <c r="D3" s="5"/>
      <c r="E3" s="6">
        <v>1</v>
      </c>
      <c r="F3" s="7">
        <v>20</v>
      </c>
      <c r="H3" s="7" t="s">
        <v>15</v>
      </c>
      <c r="I3" s="7" t="s">
        <v>8</v>
      </c>
    </row>
    <row r="4" spans="1:9" ht="19.5" customHeight="1" x14ac:dyDescent="0.15">
      <c r="A4" s="5"/>
      <c r="B4" s="7" t="s">
        <v>16</v>
      </c>
      <c r="C4" s="7" t="s">
        <v>9</v>
      </c>
      <c r="D4" s="5"/>
      <c r="E4" s="6">
        <v>2</v>
      </c>
      <c r="F4" s="7">
        <v>15</v>
      </c>
      <c r="H4" s="7" t="s">
        <v>16</v>
      </c>
      <c r="I4" s="7" t="s">
        <v>9</v>
      </c>
    </row>
    <row r="5" spans="1:9" ht="19.5" customHeight="1" x14ac:dyDescent="0.15">
      <c r="A5" s="5"/>
      <c r="B5" s="7" t="s">
        <v>17</v>
      </c>
      <c r="C5" s="7" t="s">
        <v>10</v>
      </c>
      <c r="D5" s="5"/>
      <c r="E5" s="6">
        <v>3</v>
      </c>
      <c r="F5" s="7">
        <v>12</v>
      </c>
      <c r="H5" s="7" t="s">
        <v>17</v>
      </c>
      <c r="I5" s="7" t="s">
        <v>10</v>
      </c>
    </row>
    <row r="6" spans="1:9" ht="19.5" customHeight="1" x14ac:dyDescent="0.15">
      <c r="A6" s="5"/>
      <c r="B6" s="7" t="s">
        <v>18</v>
      </c>
      <c r="C6" s="7" t="s">
        <v>11</v>
      </c>
      <c r="D6" s="5"/>
      <c r="E6" s="6">
        <v>4</v>
      </c>
      <c r="F6" s="7">
        <v>10</v>
      </c>
      <c r="H6" s="7" t="s">
        <v>18</v>
      </c>
      <c r="I6" s="7" t="s">
        <v>11</v>
      </c>
    </row>
    <row r="7" spans="1:9" ht="19.5" customHeight="1" x14ac:dyDescent="0.15">
      <c r="A7" s="5"/>
      <c r="B7" s="7" t="s">
        <v>19</v>
      </c>
      <c r="C7" s="7" t="s">
        <v>12</v>
      </c>
      <c r="D7" s="5"/>
      <c r="E7" s="6">
        <v>5</v>
      </c>
      <c r="F7" s="7">
        <v>8</v>
      </c>
      <c r="H7" s="7" t="s">
        <v>19</v>
      </c>
      <c r="I7" s="7" t="s">
        <v>12</v>
      </c>
    </row>
    <row r="8" spans="1:9" ht="19.5" customHeight="1" x14ac:dyDescent="0.15">
      <c r="A8" s="5"/>
      <c r="B8" s="7" t="s">
        <v>13</v>
      </c>
      <c r="C8" s="19" t="s">
        <v>55</v>
      </c>
      <c r="D8" s="5"/>
      <c r="E8" s="6">
        <v>6</v>
      </c>
      <c r="F8" s="7">
        <v>6</v>
      </c>
      <c r="H8" s="7" t="s">
        <v>13</v>
      </c>
      <c r="I8" s="19" t="s">
        <v>54</v>
      </c>
    </row>
    <row r="9" spans="1:9" ht="19.5" customHeight="1" x14ac:dyDescent="0.15">
      <c r="A9" s="5"/>
      <c r="B9" s="5"/>
      <c r="C9" s="5"/>
      <c r="D9" s="5"/>
      <c r="E9" s="6">
        <v>7</v>
      </c>
      <c r="F9" s="7">
        <v>4</v>
      </c>
    </row>
    <row r="10" spans="1:9" ht="19.5" customHeight="1" x14ac:dyDescent="0.15">
      <c r="A10" s="5"/>
      <c r="B10" s="5"/>
      <c r="C10" s="5"/>
      <c r="D10" s="5"/>
      <c r="E10" s="6">
        <v>8</v>
      </c>
      <c r="F10" s="7">
        <v>3</v>
      </c>
    </row>
    <row r="11" spans="1:9" ht="19.5" customHeight="1" x14ac:dyDescent="0.15">
      <c r="A11" s="5"/>
      <c r="B11" s="5"/>
      <c r="C11" s="5"/>
      <c r="D11" s="5"/>
      <c r="E11" s="6">
        <v>9</v>
      </c>
      <c r="F11" s="7">
        <v>2</v>
      </c>
    </row>
    <row r="12" spans="1:9" ht="19.5" customHeight="1" x14ac:dyDescent="0.15">
      <c r="A12" s="5"/>
      <c r="B12" s="5"/>
      <c r="C12" s="5"/>
      <c r="D12" s="5"/>
      <c r="E12" s="6">
        <v>10</v>
      </c>
      <c r="F12" s="7">
        <v>1</v>
      </c>
    </row>
    <row r="14" spans="1:9" ht="19.5" customHeight="1" x14ac:dyDescent="0.15">
      <c r="B14" s="8" t="s">
        <v>59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S-FJ</vt:lpstr>
      <vt:lpstr>FCR-VITA</vt:lpstr>
      <vt:lpstr>FCR-Vitz</vt:lpstr>
      <vt:lpstr>FCR-86BRZ</vt:lpstr>
      <vt:lpstr>ネオヒストリック,AE111,N1400</vt:lpstr>
      <vt:lpstr>RSC</vt:lpstr>
      <vt:lpstr>デミオレース,AudiA1</vt:lpstr>
      <vt:lpstr>ポイント</vt:lpstr>
      <vt:lpstr>'FCR-86BRZ'!Print_Area</vt:lpstr>
      <vt:lpstr>'FCR-Vitz'!Print_Area</vt:lpstr>
      <vt:lpstr>RSC!Print_Area</vt:lpstr>
      <vt:lpstr>'S-FJ'!Print_Area</vt:lpstr>
      <vt:lpstr>'デミオレース,AudiA1'!Print_Area</vt:lpstr>
      <vt:lpstr>'ネオヒストリック,AE111,N1400'!Print_Area</vt:lpstr>
    </vt:vector>
  </TitlesOfParts>
  <Company>富士スピードウェイ株式会社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　莉沙</dc:creator>
  <cp:lastModifiedBy>山田 亮太</cp:lastModifiedBy>
  <cp:lastPrinted>2024-12-21T05:58:39Z</cp:lastPrinted>
  <dcterms:created xsi:type="dcterms:W3CDTF">2015-12-21T05:23:27Z</dcterms:created>
  <dcterms:modified xsi:type="dcterms:W3CDTF">2025-03-06T05:49:02Z</dcterms:modified>
</cp:coreProperties>
</file>